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WDMYCLOUDEX2\Public\CLLD_LEADER\- ΙΔΙΩΤΙΚΑ\ΠΛΗΡΩΜΕΣ ΙΔΙΩΤΙΚΩΝ ΟΔΗΓΙΕΣ\MAIL ΣΕ ΕΠΕΝΔΥΤΕΣ\"/>
    </mc:Choice>
  </mc:AlternateContent>
  <xr:revisionPtr revIDLastSave="0" documentId="13_ncr:1_{69358CF5-4C38-47FC-81F3-5C10D52BCF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ΠΙΝΑΚΑΣ_1" sheetId="1" r:id="rId1"/>
  </sheets>
  <definedNames>
    <definedName name="_xlnm.Print_Area" localSheetId="0">ΠΙΝΑΚΑΣ_1!$A:$T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I70" i="1" l="1"/>
  <c r="J70" i="1" s="1"/>
  <c r="H69" i="1" l="1"/>
  <c r="I69" i="1" s="1"/>
  <c r="J69" i="1" s="1"/>
  <c r="H68" i="1"/>
  <c r="R62" i="1"/>
  <c r="H62" i="1"/>
  <c r="I62" i="1" s="1"/>
  <c r="J62" i="1" s="1"/>
  <c r="H61" i="1"/>
  <c r="H60" i="1"/>
  <c r="I60" i="1" s="1"/>
  <c r="J60" i="1" s="1"/>
  <c r="H59" i="1"/>
  <c r="H58" i="1"/>
  <c r="I58" i="1" s="1"/>
  <c r="J58" i="1" s="1"/>
  <c r="H57" i="1"/>
  <c r="H56" i="1"/>
  <c r="I56" i="1" s="1"/>
  <c r="J56" i="1" s="1"/>
  <c r="H55" i="1"/>
  <c r="H54" i="1"/>
  <c r="I54" i="1" s="1"/>
  <c r="J54" i="1" s="1"/>
  <c r="H53" i="1"/>
  <c r="I53" i="1" s="1"/>
  <c r="H52" i="1"/>
  <c r="I52" i="1" s="1"/>
  <c r="J52" i="1" s="1"/>
  <c r="H51" i="1"/>
  <c r="H50" i="1"/>
  <c r="I50" i="1" s="1"/>
  <c r="J50" i="1" s="1"/>
  <c r="R49" i="1"/>
  <c r="H49" i="1"/>
  <c r="I49" i="1" s="1"/>
  <c r="J49" i="1" s="1"/>
  <c r="H48" i="1"/>
  <c r="H45" i="1"/>
  <c r="I45" i="1" s="1"/>
  <c r="J45" i="1" s="1"/>
  <c r="H44" i="1"/>
  <c r="H43" i="1"/>
  <c r="I43" i="1" s="1"/>
  <c r="J43" i="1" s="1"/>
  <c r="H42" i="1"/>
  <c r="I42" i="1" s="1"/>
  <c r="H41" i="1"/>
  <c r="I41" i="1" s="1"/>
  <c r="J41" i="1" s="1"/>
  <c r="R40" i="1"/>
  <c r="H40" i="1"/>
  <c r="I40" i="1" s="1"/>
  <c r="J40" i="1" s="1"/>
  <c r="H39" i="1"/>
  <c r="I39" i="1" s="1"/>
  <c r="H38" i="1"/>
  <c r="I38" i="1" s="1"/>
  <c r="J38" i="1" s="1"/>
  <c r="H37" i="1"/>
  <c r="H36" i="1"/>
  <c r="I36" i="1" s="1"/>
  <c r="J36" i="1" s="1"/>
  <c r="H35" i="1"/>
  <c r="I35" i="1" s="1"/>
  <c r="R34" i="1"/>
  <c r="S34" i="1" s="1"/>
  <c r="T34" i="1" s="1"/>
  <c r="H34" i="1"/>
  <c r="I34" i="1" s="1"/>
  <c r="H33" i="1"/>
  <c r="I33" i="1" s="1"/>
  <c r="J33" i="1" s="1"/>
  <c r="R32" i="1"/>
  <c r="H32" i="1"/>
  <c r="I32" i="1" s="1"/>
  <c r="J32" i="1" s="1"/>
  <c r="H31" i="1"/>
  <c r="I31" i="1" s="1"/>
  <c r="H30" i="1"/>
  <c r="I30" i="1" s="1"/>
  <c r="J30" i="1" s="1"/>
  <c r="H29" i="1"/>
  <c r="H28" i="1"/>
  <c r="I28" i="1" s="1"/>
  <c r="J28" i="1" s="1"/>
  <c r="H27" i="1"/>
  <c r="I27" i="1" s="1"/>
  <c r="H26" i="1"/>
  <c r="I26" i="1" s="1"/>
  <c r="J26" i="1" s="1"/>
  <c r="H25" i="1"/>
  <c r="H24" i="1"/>
  <c r="I24" i="1" s="1"/>
  <c r="J24" i="1" s="1"/>
  <c r="R23" i="1"/>
  <c r="S23" i="1" s="1"/>
  <c r="H23" i="1"/>
  <c r="I23" i="1" s="1"/>
  <c r="J23" i="1" s="1"/>
  <c r="R22" i="1"/>
  <c r="S22" i="1" s="1"/>
  <c r="H22" i="1"/>
  <c r="I22" i="1" s="1"/>
  <c r="J22" i="1" s="1"/>
  <c r="R21" i="1"/>
  <c r="H21" i="1"/>
  <c r="I21" i="1" s="1"/>
  <c r="J21" i="1" s="1"/>
  <c r="R20" i="1"/>
  <c r="S20" i="1" s="1"/>
  <c r="H20" i="1"/>
  <c r="I20" i="1" s="1"/>
  <c r="J20" i="1" s="1"/>
  <c r="R19" i="1"/>
  <c r="H19" i="1"/>
  <c r="I19" i="1" s="1"/>
  <c r="J19" i="1" s="1"/>
  <c r="R18" i="1"/>
  <c r="S18" i="1" s="1"/>
  <c r="H18" i="1"/>
  <c r="I18" i="1" s="1"/>
  <c r="J18" i="1" s="1"/>
  <c r="R17" i="1"/>
  <c r="H17" i="1"/>
  <c r="I17" i="1" s="1"/>
  <c r="J17" i="1" s="1"/>
  <c r="R16" i="1"/>
  <c r="S16" i="1" s="1"/>
  <c r="H16" i="1"/>
  <c r="I16" i="1" s="1"/>
  <c r="J16" i="1" s="1"/>
  <c r="H15" i="1"/>
  <c r="R14" i="1"/>
  <c r="S14" i="1" s="1"/>
  <c r="H14" i="1"/>
  <c r="H13" i="1"/>
  <c r="I13" i="1" s="1"/>
  <c r="R66" i="1" l="1"/>
  <c r="I48" i="1"/>
  <c r="H66" i="1"/>
  <c r="J13" i="1"/>
  <c r="T14" i="1"/>
  <c r="H46" i="1"/>
  <c r="H71" i="1"/>
  <c r="I14" i="1"/>
  <c r="J14" i="1" s="1"/>
  <c r="S17" i="1"/>
  <c r="T17" i="1" s="1"/>
  <c r="T16" i="1"/>
  <c r="T18" i="1"/>
  <c r="T20" i="1"/>
  <c r="T22" i="1"/>
  <c r="T23" i="1"/>
  <c r="J27" i="1"/>
  <c r="J31" i="1"/>
  <c r="J34" i="1"/>
  <c r="J35" i="1"/>
  <c r="J39" i="1"/>
  <c r="J42" i="1"/>
  <c r="J53" i="1"/>
  <c r="R46" i="1"/>
  <c r="S19" i="1"/>
  <c r="S21" i="1"/>
  <c r="T21" i="1" s="1"/>
  <c r="I25" i="1"/>
  <c r="J25" i="1" s="1"/>
  <c r="I29" i="1"/>
  <c r="J29" i="1" s="1"/>
  <c r="S32" i="1"/>
  <c r="T32" i="1" s="1"/>
  <c r="I37" i="1"/>
  <c r="J37" i="1" s="1"/>
  <c r="S40" i="1"/>
  <c r="T40" i="1" s="1"/>
  <c r="I44" i="1"/>
  <c r="J44" i="1" s="1"/>
  <c r="S49" i="1"/>
  <c r="I51" i="1"/>
  <c r="J51" i="1" s="1"/>
  <c r="I55" i="1"/>
  <c r="J55" i="1" s="1"/>
  <c r="I57" i="1"/>
  <c r="J57" i="1" s="1"/>
  <c r="I59" i="1"/>
  <c r="J59" i="1" s="1"/>
  <c r="I61" i="1"/>
  <c r="J61" i="1" s="1"/>
  <c r="S62" i="1"/>
  <c r="T62" i="1" s="1"/>
  <c r="I68" i="1"/>
  <c r="I71" i="1" s="1"/>
  <c r="I15" i="1"/>
  <c r="R72" i="1" l="1"/>
  <c r="H72" i="1"/>
  <c r="I66" i="1"/>
  <c r="J48" i="1"/>
  <c r="J66" i="1" s="1"/>
  <c r="T49" i="1"/>
  <c r="T66" i="1" s="1"/>
  <c r="S66" i="1"/>
  <c r="S46" i="1"/>
  <c r="J68" i="1"/>
  <c r="J71" i="1" s="1"/>
  <c r="I46" i="1"/>
  <c r="T19" i="1"/>
  <c r="T46" i="1" s="1"/>
  <c r="J15" i="1"/>
  <c r="J46" i="1" s="1"/>
  <c r="S72" i="1" l="1"/>
  <c r="I72" i="1"/>
  <c r="T72" i="1"/>
  <c r="J72" i="1"/>
</calcChain>
</file>

<file path=xl/sharedStrings.xml><?xml version="1.0" encoding="utf-8"?>
<sst xmlns="http://schemas.openxmlformats.org/spreadsheetml/2006/main" count="193" uniqueCount="138">
  <si>
    <t>ΔΙΚΑΙΟΥΧΟΣ:</t>
  </si>
  <si>
    <t>ΜΕΤΡΟ/ΥΠΟΜΕΤΡΟ/ΔΡΑΣΗ/ΥΠΟΔΡΑΣΗ:</t>
  </si>
  <si>
    <t>ΕΡΓΟ – ΤΙΤΛΟΣ:</t>
  </si>
  <si>
    <t>ΚΩΔΙΚΟΣ ΕΡΓΟΥ ΟΠΣΑΑ:</t>
  </si>
  <si>
    <t>ΑΡΙΘΜΟΣ ΑΙΤΗΣΗΣ ΠΛΗΡΩΜΗΣ:</t>
  </si>
  <si>
    <t>α/α</t>
  </si>
  <si>
    <t>ΚΑΤΗΓΟΡΙΑ ΔΑΠΑΝΗΣ</t>
  </si>
  <si>
    <t>ΚΩΔ.</t>
  </si>
  <si>
    <t>ΕΙΔΟΣ ΕΡΓΑΣΙΑΣ</t>
  </si>
  <si>
    <t>ΜΟΝΑΔΑ ΜΕΤΡΗΣΗΣ</t>
  </si>
  <si>
    <t>ΑΙΤΟΥΜΕΝΕΣ ΔΑΠΑΝΕΣ</t>
  </si>
  <si>
    <t>Τιμή Μονάδος</t>
  </si>
  <si>
    <t>Ποσό χωρίς ΦΠΑ</t>
  </si>
  <si>
    <t>ΦΠΑ</t>
  </si>
  <si>
    <t>Συνολικό ποσό</t>
  </si>
  <si>
    <t>ΦΠΑ
(*)</t>
  </si>
  <si>
    <t>(*) συμπληρώνεται στις περιπτώσεις που ο ΦΠΑ είναι επιλέξιμη δαπάνη του έργου</t>
  </si>
  <si>
    <t>ΣΤΟΙΧΕΙΑ  ΣΥΜΦΩΝΑ ΜΕ ΤΟΝ ΕΓΚΕΚΡΙΜΕΝΟ ΠΡΟΫΠΟΛΟΓΙΣΜΟ ΤΟΥ ΕΡΓΟΥ</t>
  </si>
  <si>
    <t>ΠΙΣΤΟΠΟΙΗΘΕΙΣΕΣ ΔΑΠΑΝΕΣ (μέχρι το
προηγούμενο αίτημα)</t>
  </si>
  <si>
    <t>Ποσότητα</t>
  </si>
  <si>
    <t>ΕΡΓΑ ΥΠΟΔΟΜΗΣ</t>
  </si>
  <si>
    <t>Υ.06</t>
  </si>
  <si>
    <t>αποκ.</t>
  </si>
  <si>
    <t>ΠΕΡΙΒΑΛΛΩΝ ΧΩΡΟΣ</t>
  </si>
  <si>
    <t>ΠΧ.04</t>
  </si>
  <si>
    <t>Περίφραξη με σίτα και πασσάλους</t>
  </si>
  <si>
    <t>μ.μ.</t>
  </si>
  <si>
    <t>ΠΧ.05</t>
  </si>
  <si>
    <t>Ασφαλτόστρωση (βάση, υπόβαση, άσφαλτος)</t>
  </si>
  <si>
    <t>μ2</t>
  </si>
  <si>
    <t>ΠΧ.06</t>
  </si>
  <si>
    <t>Ισοπεδώσεις - διαμορφώσεις</t>
  </si>
  <si>
    <t>ΧΩΜΑΤΟΥΡΓΙΚΑ</t>
  </si>
  <si>
    <t>01.06</t>
  </si>
  <si>
    <t>Εκσκαφές θεμελίων βραχώδεις</t>
  </si>
  <si>
    <r>
      <t>μ</t>
    </r>
    <r>
      <rPr>
        <vertAlign val="superscript"/>
        <sz val="9"/>
        <rFont val="Calibri"/>
        <family val="2"/>
        <charset val="161"/>
        <scheme val="minor"/>
      </rPr>
      <t>3</t>
    </r>
  </si>
  <si>
    <t>01.08</t>
  </si>
  <si>
    <t>Ειδικές επιχώσεις</t>
  </si>
  <si>
    <t>01.09</t>
  </si>
  <si>
    <t>Φορτωεκφόρτωση προϊόντων εκσκαφών με μηχανικά μέσα</t>
  </si>
  <si>
    <t>01.10</t>
  </si>
  <si>
    <t>Καθαρή μεταφορά προϊόντων εκσκαφών με αυτοκίνητο</t>
  </si>
  <si>
    <r>
      <t>μ</t>
    </r>
    <r>
      <rPr>
        <vertAlign val="superscript"/>
        <sz val="9"/>
        <rFont val="Calibri"/>
        <family val="2"/>
        <charset val="161"/>
        <scheme val="minor"/>
      </rPr>
      <t xml:space="preserve">3  </t>
    </r>
    <r>
      <rPr>
        <sz val="9"/>
        <rFont val="Calibri"/>
        <family val="2"/>
        <charset val="161"/>
        <scheme val="minor"/>
      </rPr>
      <t>/km</t>
    </r>
  </si>
  <si>
    <t>ΣΚΥΡΟΔΕΜΑΤΑ</t>
  </si>
  <si>
    <t>03.01.1</t>
  </si>
  <si>
    <t>Οπλισμένο σκυρόδεμα (προσβάσιμες περιοχές)</t>
  </si>
  <si>
    <t>03.02.1</t>
  </si>
  <si>
    <t>Ελαφρά οπλισμένο σκυρόδεμα (με πλέγμα προσβάσιμες περιοχές)</t>
  </si>
  <si>
    <t>03.03.1</t>
  </si>
  <si>
    <t>Άοπλο σκυρόδεμα δαπέδων (προσβάσιμες περιοχές)</t>
  </si>
  <si>
    <t>ΣΤΡΩΣΕΙΣ ΔΑΠΕΔΩΝ</t>
  </si>
  <si>
    <t>07.12</t>
  </si>
  <si>
    <t>Βιομηχανικό δάπεδο με εποξειδική ρητίνη</t>
  </si>
  <si>
    <r>
      <t>μ</t>
    </r>
    <r>
      <rPr>
        <vertAlign val="superscript"/>
        <sz val="9"/>
        <rFont val="Calibri"/>
        <family val="2"/>
        <charset val="161"/>
        <scheme val="minor"/>
      </rPr>
      <t>2</t>
    </r>
  </si>
  <si>
    <t>ΚΟΥΦΩΜΑΤΑ</t>
  </si>
  <si>
    <t>08.07</t>
  </si>
  <si>
    <t>Κουφώματα ανοιγόμενα - ανακλιν.  αλουμινίου - πλαστικά</t>
  </si>
  <si>
    <t>08.08</t>
  </si>
  <si>
    <t>Κουφώματα σταθερά αλουμινίου - πλαστικά</t>
  </si>
  <si>
    <t>08.12</t>
  </si>
  <si>
    <t>Ρολά αλουμινίου πολυουρεθάνης</t>
  </si>
  <si>
    <t>08.17</t>
  </si>
  <si>
    <t>Σίτες κουφωμάτων κάθετες</t>
  </si>
  <si>
    <t>08.20</t>
  </si>
  <si>
    <t>Πόρτες αλουμινίου ή πλαστικές, εξωτερικές, πάνελ με σχέδιο</t>
  </si>
  <si>
    <t>ΜΟΝΩΣΕΙΣ ΣΤΕΓΑΝΩΣΕΙΣ</t>
  </si>
  <si>
    <t>10.05</t>
  </si>
  <si>
    <t>Υγρομόνωση τοιχίων υπογείου ή δαπέδων επί εδάφους</t>
  </si>
  <si>
    <t>ΜΑΡΜΑΡΙΚΑ</t>
  </si>
  <si>
    <t>11.02</t>
  </si>
  <si>
    <t>Κατώφλια και ποδιές παραθύρων</t>
  </si>
  <si>
    <t>μ.μ</t>
  </si>
  <si>
    <t>ΕΠΙΚΑΛΥΨΕΙΣ</t>
  </si>
  <si>
    <t>15.07</t>
  </si>
  <si>
    <t>Υδρορροές (λούκια) οριζόντια και κατακόρυφα</t>
  </si>
  <si>
    <t>15.08</t>
  </si>
  <si>
    <t>Επιστέγαση με πετάσματα τύπου sandwich από γαλβανισμένη λαμαρίνα με πλήρωση πολυουρεθάνης</t>
  </si>
  <si>
    <t>Ξύλινο υπόστεγο επιστεγασμένο με κεραμίδια</t>
  </si>
  <si>
    <t>ΣΤΗΘΑΙΑ</t>
  </si>
  <si>
    <t>16.02</t>
  </si>
  <si>
    <t>Κιγκλίδωμα σιδερένιο</t>
  </si>
  <si>
    <t>ΥΔΡΑΥΛΙΚΕΣ ΕΓΚΑΤΑΣΤΑΣΕΙΣ</t>
  </si>
  <si>
    <t>20.07</t>
  </si>
  <si>
    <t>ΗΛΕΚΤΡΙΚΕΣ ΕΓΚΑΤΑΣΤΑΣΕΙΣ</t>
  </si>
  <si>
    <t>23.01</t>
  </si>
  <si>
    <t>Αποθηκευτικού χώρου (σωληνώσεις)</t>
  </si>
  <si>
    <r>
      <t>μ</t>
    </r>
    <r>
      <rPr>
        <vertAlign val="superscript"/>
        <sz val="9"/>
        <rFont val="Calibri"/>
        <family val="2"/>
        <charset val="161"/>
        <scheme val="minor"/>
      </rPr>
      <t>2</t>
    </r>
    <r>
      <rPr>
        <sz val="9"/>
        <rFont val="Calibri"/>
        <family val="2"/>
        <charset val="161"/>
        <scheme val="minor"/>
      </rPr>
      <t>/κατ.</t>
    </r>
  </si>
  <si>
    <t>23.02</t>
  </si>
  <si>
    <t>Αποθηκευτικού χώρου (καλωδιώσεις, ρευματολήπτες)</t>
  </si>
  <si>
    <t>ΔΙΑΦ. Η/Μ ΕΡΓΑΣΙΕΣ</t>
  </si>
  <si>
    <t>25.02</t>
  </si>
  <si>
    <t>Πυροπροστασία</t>
  </si>
  <si>
    <t>25.05</t>
  </si>
  <si>
    <t>Θεμελιακή γείωση</t>
  </si>
  <si>
    <t>ΜΕΤΑΛΛΙΚΗ ΚΑΤΑΣΚΕΥΗ</t>
  </si>
  <si>
    <t>26.01</t>
  </si>
  <si>
    <t>Μεταλλικός σκελετός</t>
  </si>
  <si>
    <t>κιλ.</t>
  </si>
  <si>
    <t>26.02</t>
  </si>
  <si>
    <t>Πάνελ με μόνωση 5 εκ και 6 εκ (οροφής και πλαϊνά)</t>
  </si>
  <si>
    <t>26.05</t>
  </si>
  <si>
    <t>Εδικά τεμάχια</t>
  </si>
  <si>
    <t>26.06</t>
  </si>
  <si>
    <t>τεμ.</t>
  </si>
  <si>
    <t>26.07</t>
  </si>
  <si>
    <t>Μεταλλική ράμπα</t>
  </si>
  <si>
    <t>ΣΥΝΟΛΟ</t>
  </si>
  <si>
    <t>ΤΕΜ</t>
  </si>
  <si>
    <t>Ψυγείο</t>
  </si>
  <si>
    <t>Στεγνωτήριο</t>
  </si>
  <si>
    <t>Τηλεόραση</t>
  </si>
  <si>
    <t xml:space="preserve">Προτζέκτορας </t>
  </si>
  <si>
    <t>Οθόνη προβολής με τρίποδα</t>
  </si>
  <si>
    <t>Φορητός υπολογιστής</t>
  </si>
  <si>
    <t>Φούρνος μικροκυμάτων</t>
  </si>
  <si>
    <t>Απορροφητήρας</t>
  </si>
  <si>
    <t xml:space="preserve">Ηλεκτρικό μάτι </t>
  </si>
  <si>
    <t>Καταψύκτης</t>
  </si>
  <si>
    <t>Πλυστικό μηχάνημα</t>
  </si>
  <si>
    <t>Σύστημα ασφάλειας - πυρασφάλειας</t>
  </si>
  <si>
    <t>ΣΕΤ</t>
  </si>
  <si>
    <t>Κλειστό σύστημα παρακολούθησης</t>
  </si>
  <si>
    <t xml:space="preserve">Έπιπλα </t>
  </si>
  <si>
    <t>Μελέτη άδειας δόμησης</t>
  </si>
  <si>
    <t>Επίβλεψη άδειας δόμησης</t>
  </si>
  <si>
    <t>Τεχνική στήριξη για την υλοποίηση του έργου</t>
  </si>
  <si>
    <t>ΓΕΝΙΚΟ ΣΥΝΟΛΟ</t>
  </si>
  <si>
    <t>ΚΩΔΙΚΟΣ ΠΡΑΞΗΣ ΠΣΚΕ:</t>
  </si>
  <si>
    <t>ΠΙΝΑΚΑΣ ΠΡΟΒΛΕΠΟΜΕΝΩΝ/ΕΚΤΕΛΕΣΘΕΙΣΩΝ ΕΡΓΑΣΙΩΝ</t>
  </si>
  <si>
    <t xml:space="preserve">Κατασκευή δεξαμενής </t>
  </si>
  <si>
    <t xml:space="preserve">Αποχέτευση - Αποχέτευση κτηρίου </t>
  </si>
  <si>
    <t xml:space="preserve">Ειδικά τεμάχια </t>
  </si>
  <si>
    <t>1 - Αγορά (συμπεριλαμβανομένης της μεταφοράς και εγκατάστασης) εξοπλισμού και εξοπλισμού εργαστηρίων απαραίτητου για την λειτουργία της επένδυσης - 19.2_ΙΔ_001.1</t>
  </si>
  <si>
    <t>9 - Γενικές δαπάνες συνδεόμενες με τις εγκαταστάσεις και τον εξοπλισμό της μονάδας // 19.2_ΙΔ_009.1</t>
  </si>
  <si>
    <t>35. Aγορά, κατασκευή ή βελτίωση ακινήτου - 19.2_ΙΔ_035.1</t>
  </si>
  <si>
    <t xml:space="preserve">     1η Πληρωμή</t>
  </si>
  <si>
    <t>9 - Γενικές δαπάνες συνδεόμενες με τις εγκαταστάσεις και τον εξοπλισμό της μονάδας - 19.2_ΙΔ_009.1</t>
  </si>
  <si>
    <t xml:space="preserve">Κλιματιστικά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</si>
</sst>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61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rgb="FF00000A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color rgb="FF000000"/>
      <name val="Calibri"/>
      <family val="2"/>
      <charset val="161"/>
      <scheme val="minor"/>
    </font>
    <font>
      <sz val="8"/>
      <name val="Arial Greek"/>
    </font>
    <font>
      <sz val="9"/>
      <color rgb="FF00000A"/>
      <name val="Calibri"/>
      <family val="2"/>
      <charset val="161"/>
      <scheme val="minor"/>
    </font>
    <font>
      <vertAlign val="superscript"/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" fillId="0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 applyProtection="1">
      <alignment horizontal="center" vertical="center" wrapText="1"/>
    </xf>
    <xf numFmtId="0" fontId="1" fillId="0" borderId="3" xfId="2" applyFont="1" applyFill="1" applyBorder="1" applyAlignment="1" applyProtection="1">
      <alignment horizontal="left" vertical="center" wrapText="1"/>
      <protection locked="0"/>
    </xf>
    <xf numFmtId="4" fontId="1" fillId="0" borderId="3" xfId="2" applyNumberFormat="1" applyFont="1" applyFill="1" applyBorder="1" applyAlignment="1" applyProtection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4" borderId="3" xfId="0" applyFont="1" applyFill="1" applyBorder="1" applyAlignment="1">
      <alignment horizontal="centerContinuous" vertical="center"/>
    </xf>
    <xf numFmtId="4" fontId="1" fillId="0" borderId="9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5" fillId="4" borderId="3" xfId="0" applyNumberFormat="1" applyFont="1" applyFill="1" applyBorder="1" applyAlignment="1">
      <alignment horizontal="centerContinuous" vertical="center"/>
    </xf>
    <xf numFmtId="4" fontId="3" fillId="5" borderId="7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left" vertical="center"/>
    </xf>
    <xf numFmtId="4" fontId="2" fillId="3" borderId="9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left" vertical="center"/>
    </xf>
    <xf numFmtId="4" fontId="2" fillId="5" borderId="4" xfId="0" applyNumberFormat="1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</cellXfs>
  <cellStyles count="3">
    <cellStyle name="Βασικό_Sheet1 (2)" xfId="1" xr:uid="{00000000-0005-0000-0000-000000000000}"/>
    <cellStyle name="Κανονικό" xfId="0" builtinId="0"/>
    <cellStyle name="Κανονικό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4"/>
  <sheetViews>
    <sheetView showZeros="0" tabSelected="1" topLeftCell="A4" zoomScale="110" zoomScaleNormal="110" workbookViewId="0">
      <selection activeCell="K11" sqref="K11"/>
    </sheetView>
  </sheetViews>
  <sheetFormatPr defaultRowHeight="12" x14ac:dyDescent="0.2"/>
  <cols>
    <col min="1" max="1" width="4.85546875" style="1" customWidth="1"/>
    <col min="2" max="2" width="19.28515625" style="1" customWidth="1"/>
    <col min="3" max="3" width="6.5703125" style="1" customWidth="1"/>
    <col min="4" max="4" width="24" style="1" customWidth="1"/>
    <col min="5" max="5" width="9" style="1" customWidth="1"/>
    <col min="6" max="6" width="8.28515625" style="62" customWidth="1"/>
    <col min="7" max="7" width="8.5703125" style="62" customWidth="1"/>
    <col min="8" max="8" width="9.140625" style="62"/>
    <col min="9" max="9" width="8.140625" style="62" customWidth="1"/>
    <col min="10" max="10" width="9.140625" style="62"/>
    <col min="11" max="11" width="8.28515625" style="62" customWidth="1"/>
    <col min="12" max="12" width="8.140625" style="62" customWidth="1"/>
    <col min="13" max="13" width="9.140625" style="62"/>
    <col min="14" max="14" width="6.85546875" style="62" customWidth="1"/>
    <col min="15" max="15" width="7.5703125" style="62" customWidth="1"/>
    <col min="16" max="16" width="8.28515625" style="62" customWidth="1"/>
    <col min="17" max="18" width="9.140625" style="62"/>
    <col min="19" max="19" width="8.28515625" style="62" customWidth="1"/>
    <col min="20" max="20" width="7.85546875" style="62" customWidth="1"/>
    <col min="21" max="16384" width="9.140625" style="1"/>
  </cols>
  <sheetData>
    <row r="1" spans="1:26" x14ac:dyDescent="0.2">
      <c r="A1" s="15" t="s">
        <v>0</v>
      </c>
      <c r="B1" s="16"/>
      <c r="C1" s="16"/>
      <c r="D1" s="17"/>
      <c r="E1" s="1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6" x14ac:dyDescent="0.2">
      <c r="A2" s="15" t="s">
        <v>1</v>
      </c>
      <c r="B2" s="16"/>
      <c r="C2" s="16"/>
      <c r="D2" s="17"/>
      <c r="E2" s="16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1:26" x14ac:dyDescent="0.2">
      <c r="A3" s="15" t="s">
        <v>2</v>
      </c>
      <c r="B3" s="16"/>
      <c r="C3" s="16"/>
      <c r="D3" s="17"/>
      <c r="E3" s="16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6" x14ac:dyDescent="0.2">
      <c r="A4" s="15" t="s">
        <v>127</v>
      </c>
      <c r="B4" s="16"/>
      <c r="C4" s="16"/>
      <c r="D4" s="17"/>
      <c r="E4" s="16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6" x14ac:dyDescent="0.2">
      <c r="A5" s="15" t="s">
        <v>3</v>
      </c>
      <c r="B5" s="16"/>
      <c r="C5" s="16"/>
      <c r="D5" s="49"/>
      <c r="E5" s="1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1:26" x14ac:dyDescent="0.2">
      <c r="A6" s="15" t="s">
        <v>4</v>
      </c>
      <c r="B6" s="16"/>
      <c r="C6" s="16"/>
      <c r="D6" s="15" t="s">
        <v>135</v>
      </c>
      <c r="E6" s="16"/>
      <c r="F6" s="55"/>
      <c r="G6" s="55"/>
      <c r="H6" s="55"/>
      <c r="I6" s="55"/>
      <c r="J6" s="55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6" s="47" customFormat="1" x14ac:dyDescent="0.2">
      <c r="A7" s="48"/>
      <c r="B7" s="48"/>
      <c r="C7" s="48"/>
      <c r="D7" s="48"/>
      <c r="E7" s="48"/>
      <c r="F7" s="56"/>
      <c r="G7" s="56"/>
      <c r="H7" s="56"/>
      <c r="I7" s="56"/>
      <c r="J7" s="56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6" s="3" customFormat="1" ht="15" customHeight="1" x14ac:dyDescent="0.2">
      <c r="A8" s="50" t="s">
        <v>128</v>
      </c>
      <c r="B8" s="50"/>
      <c r="C8" s="50"/>
      <c r="D8" s="50"/>
      <c r="E8" s="50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6" s="3" customFormat="1" ht="15" customHeight="1" x14ac:dyDescent="0.2">
      <c r="A9" s="66" t="s">
        <v>5</v>
      </c>
      <c r="B9" s="66" t="s">
        <v>6</v>
      </c>
      <c r="C9" s="66" t="s">
        <v>7</v>
      </c>
      <c r="D9" s="66" t="s">
        <v>8</v>
      </c>
      <c r="E9" s="66" t="s">
        <v>9</v>
      </c>
      <c r="F9" s="64" t="s">
        <v>17</v>
      </c>
      <c r="G9" s="64"/>
      <c r="H9" s="64"/>
      <c r="I9" s="64"/>
      <c r="J9" s="64"/>
      <c r="K9" s="65" t="s">
        <v>18</v>
      </c>
      <c r="L9" s="65"/>
      <c r="M9" s="65"/>
      <c r="N9" s="65"/>
      <c r="O9" s="65"/>
      <c r="P9" s="64" t="s">
        <v>10</v>
      </c>
      <c r="Q9" s="64"/>
      <c r="R9" s="64"/>
      <c r="S9" s="64"/>
      <c r="T9" s="64"/>
    </row>
    <row r="10" spans="1:26" s="3" customFormat="1" ht="29.1" customHeight="1" x14ac:dyDescent="0.2">
      <c r="A10" s="66"/>
      <c r="B10" s="66"/>
      <c r="C10" s="66"/>
      <c r="D10" s="66"/>
      <c r="E10" s="66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4"/>
      <c r="Q10" s="64"/>
      <c r="R10" s="64"/>
      <c r="S10" s="64"/>
      <c r="T10" s="64"/>
    </row>
    <row r="11" spans="1:26" s="3" customFormat="1" ht="39.75" customHeight="1" x14ac:dyDescent="0.2">
      <c r="A11" s="66"/>
      <c r="B11" s="67"/>
      <c r="C11" s="67"/>
      <c r="D11" s="67"/>
      <c r="E11" s="67"/>
      <c r="F11" s="59" t="s">
        <v>19</v>
      </c>
      <c r="G11" s="59" t="s">
        <v>11</v>
      </c>
      <c r="H11" s="59" t="s">
        <v>12</v>
      </c>
      <c r="I11" s="59" t="s">
        <v>13</v>
      </c>
      <c r="J11" s="59" t="s">
        <v>14</v>
      </c>
      <c r="K11" s="60" t="s">
        <v>19</v>
      </c>
      <c r="L11" s="60" t="s">
        <v>11</v>
      </c>
      <c r="M11" s="60" t="s">
        <v>12</v>
      </c>
      <c r="N11" s="60" t="s">
        <v>15</v>
      </c>
      <c r="O11" s="60" t="s">
        <v>14</v>
      </c>
      <c r="P11" s="59" t="s">
        <v>19</v>
      </c>
      <c r="Q11" s="59" t="s">
        <v>11</v>
      </c>
      <c r="R11" s="59" t="s">
        <v>12</v>
      </c>
      <c r="S11" s="59" t="s">
        <v>15</v>
      </c>
      <c r="T11" s="59" t="s">
        <v>14</v>
      </c>
      <c r="Y11" s="20"/>
      <c r="Z11" s="20"/>
    </row>
    <row r="12" spans="1:26" s="3" customFormat="1" ht="15" customHeight="1" x14ac:dyDescent="0.2">
      <c r="A12" s="24" t="s">
        <v>134</v>
      </c>
      <c r="B12" s="24"/>
      <c r="C12" s="24"/>
      <c r="D12" s="37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6" s="3" customFormat="1" ht="15" customHeight="1" x14ac:dyDescent="0.2">
      <c r="A13" s="27">
        <v>1</v>
      </c>
      <c r="B13" s="23" t="s">
        <v>20</v>
      </c>
      <c r="C13" s="22" t="s">
        <v>21</v>
      </c>
      <c r="D13" s="40" t="s">
        <v>129</v>
      </c>
      <c r="E13" s="38" t="s">
        <v>22</v>
      </c>
      <c r="F13" s="39">
        <v>1</v>
      </c>
      <c r="G13" s="39">
        <v>2500</v>
      </c>
      <c r="H13" s="39">
        <f>F13*G13</f>
        <v>2500</v>
      </c>
      <c r="I13" s="39">
        <f>H13*0.24</f>
        <v>600</v>
      </c>
      <c r="J13" s="39">
        <f>H13+I13</f>
        <v>3100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6" s="3" customFormat="1" ht="30" customHeight="1" x14ac:dyDescent="0.2">
      <c r="A14" s="9">
        <v>2</v>
      </c>
      <c r="B14" s="63" t="s">
        <v>23</v>
      </c>
      <c r="C14" s="4" t="s">
        <v>24</v>
      </c>
      <c r="D14" s="28" t="s">
        <v>25</v>
      </c>
      <c r="E14" s="6" t="s">
        <v>26</v>
      </c>
      <c r="F14" s="5">
        <v>135.35</v>
      </c>
      <c r="G14" s="5">
        <v>15</v>
      </c>
      <c r="H14" s="2">
        <f t="shared" ref="H14:H45" si="0">F14*G14</f>
        <v>2030.25</v>
      </c>
      <c r="I14" s="2">
        <f t="shared" ref="I14:I45" si="1">H14*0.24</f>
        <v>487.26</v>
      </c>
      <c r="J14" s="2">
        <f t="shared" ref="J14:J45" si="2">H14+I14</f>
        <v>2517.5100000000002</v>
      </c>
      <c r="K14" s="5"/>
      <c r="L14" s="5"/>
      <c r="M14" s="5"/>
      <c r="N14" s="5"/>
      <c r="O14" s="5"/>
      <c r="P14" s="5">
        <v>41.45</v>
      </c>
      <c r="Q14" s="5">
        <v>15</v>
      </c>
      <c r="R14" s="5">
        <f>P14*Q14</f>
        <v>621.75</v>
      </c>
      <c r="S14" s="7">
        <f>R14*24%</f>
        <v>149.22</v>
      </c>
      <c r="T14" s="5">
        <f>R14+S14</f>
        <v>770.97</v>
      </c>
    </row>
    <row r="15" spans="1:26" s="3" customFormat="1" ht="30" customHeight="1" x14ac:dyDescent="0.2">
      <c r="A15" s="27">
        <v>3</v>
      </c>
      <c r="B15" s="63"/>
      <c r="C15" s="4" t="s">
        <v>27</v>
      </c>
      <c r="D15" s="28" t="s">
        <v>28</v>
      </c>
      <c r="E15" s="6" t="s">
        <v>29</v>
      </c>
      <c r="F15" s="5">
        <v>433.32</v>
      </c>
      <c r="G15" s="5">
        <v>15</v>
      </c>
      <c r="H15" s="2">
        <f t="shared" si="0"/>
        <v>6499.8</v>
      </c>
      <c r="I15" s="2">
        <f t="shared" si="1"/>
        <v>1559.952</v>
      </c>
      <c r="J15" s="2">
        <f t="shared" si="2"/>
        <v>8059.7520000000004</v>
      </c>
      <c r="K15" s="5"/>
      <c r="L15" s="5"/>
      <c r="M15" s="5"/>
      <c r="N15" s="5"/>
      <c r="O15" s="5"/>
      <c r="P15" s="5"/>
      <c r="Q15" s="5"/>
      <c r="R15" s="5"/>
      <c r="S15" s="7"/>
      <c r="T15" s="5"/>
    </row>
    <row r="16" spans="1:26" s="3" customFormat="1" ht="15" customHeight="1" x14ac:dyDescent="0.2">
      <c r="A16" s="9">
        <v>4</v>
      </c>
      <c r="B16" s="63"/>
      <c r="C16" s="4" t="s">
        <v>30</v>
      </c>
      <c r="D16" s="28" t="s">
        <v>31</v>
      </c>
      <c r="E16" s="6" t="s">
        <v>29</v>
      </c>
      <c r="F16" s="5">
        <v>2772.16</v>
      </c>
      <c r="G16" s="5">
        <v>1.5</v>
      </c>
      <c r="H16" s="2">
        <f t="shared" si="0"/>
        <v>4158.24</v>
      </c>
      <c r="I16" s="2">
        <f t="shared" si="1"/>
        <v>997.97759999999994</v>
      </c>
      <c r="J16" s="2">
        <f t="shared" si="2"/>
        <v>5156.2175999999999</v>
      </c>
      <c r="K16" s="5"/>
      <c r="L16" s="5"/>
      <c r="M16" s="5"/>
      <c r="N16" s="5"/>
      <c r="O16" s="5"/>
      <c r="P16" s="5">
        <v>2772.16</v>
      </c>
      <c r="Q16" s="5">
        <v>1.5</v>
      </c>
      <c r="R16" s="5">
        <f t="shared" ref="R16:R40" si="3">P16*Q16</f>
        <v>4158.24</v>
      </c>
      <c r="S16" s="7">
        <f t="shared" ref="S16:S40" si="4">R16*24%</f>
        <v>997.97759999999994</v>
      </c>
      <c r="T16" s="5">
        <f t="shared" ref="T16:T40" si="5">R16+S16</f>
        <v>5156.2175999999999</v>
      </c>
    </row>
    <row r="17" spans="1:20" s="3" customFormat="1" ht="15" customHeight="1" x14ac:dyDescent="0.2">
      <c r="A17" s="27">
        <v>5</v>
      </c>
      <c r="B17" s="68" t="s">
        <v>32</v>
      </c>
      <c r="C17" s="4" t="s">
        <v>33</v>
      </c>
      <c r="D17" s="10" t="s">
        <v>34</v>
      </c>
      <c r="E17" s="29" t="s">
        <v>35</v>
      </c>
      <c r="F17" s="2">
        <v>706.82</v>
      </c>
      <c r="G17" s="2">
        <v>17</v>
      </c>
      <c r="H17" s="2">
        <f t="shared" si="0"/>
        <v>12015.94</v>
      </c>
      <c r="I17" s="2">
        <f t="shared" si="1"/>
        <v>2883.8256000000001</v>
      </c>
      <c r="J17" s="2">
        <f t="shared" si="2"/>
        <v>14899.765600000001</v>
      </c>
      <c r="K17" s="2"/>
      <c r="L17" s="2"/>
      <c r="M17" s="2"/>
      <c r="N17" s="2"/>
      <c r="O17" s="2"/>
      <c r="P17" s="2">
        <v>706.82</v>
      </c>
      <c r="Q17" s="2">
        <v>17</v>
      </c>
      <c r="R17" s="5">
        <f t="shared" si="3"/>
        <v>12015.94</v>
      </c>
      <c r="S17" s="7">
        <f t="shared" si="4"/>
        <v>2883.8256000000001</v>
      </c>
      <c r="T17" s="5">
        <f t="shared" si="5"/>
        <v>14899.765600000001</v>
      </c>
    </row>
    <row r="18" spans="1:20" s="3" customFormat="1" ht="15" customHeight="1" x14ac:dyDescent="0.2">
      <c r="A18" s="9">
        <v>6</v>
      </c>
      <c r="B18" s="68"/>
      <c r="C18" s="4" t="s">
        <v>36</v>
      </c>
      <c r="D18" s="10" t="s">
        <v>37</v>
      </c>
      <c r="E18" s="29" t="s">
        <v>35</v>
      </c>
      <c r="F18" s="2">
        <v>451.06</v>
      </c>
      <c r="G18" s="2">
        <v>15</v>
      </c>
      <c r="H18" s="2">
        <f t="shared" si="0"/>
        <v>6765.9</v>
      </c>
      <c r="I18" s="2">
        <f t="shared" si="1"/>
        <v>1623.8159999999998</v>
      </c>
      <c r="J18" s="2">
        <f t="shared" si="2"/>
        <v>8389.7160000000003</v>
      </c>
      <c r="K18" s="2"/>
      <c r="L18" s="2"/>
      <c r="M18" s="2"/>
      <c r="N18" s="2"/>
      <c r="O18" s="2"/>
      <c r="P18" s="2">
        <v>256.72000000000003</v>
      </c>
      <c r="Q18" s="2">
        <v>15</v>
      </c>
      <c r="R18" s="5">
        <f t="shared" si="3"/>
        <v>3850.8</v>
      </c>
      <c r="S18" s="7">
        <f t="shared" si="4"/>
        <v>924.19200000000001</v>
      </c>
      <c r="T18" s="5">
        <f t="shared" si="5"/>
        <v>4774.9920000000002</v>
      </c>
    </row>
    <row r="19" spans="1:20" s="3" customFormat="1" ht="30" customHeight="1" x14ac:dyDescent="0.2">
      <c r="A19" s="27">
        <v>7</v>
      </c>
      <c r="B19" s="68"/>
      <c r="C19" s="4" t="s">
        <v>38</v>
      </c>
      <c r="D19" s="10" t="s">
        <v>39</v>
      </c>
      <c r="E19" s="29" t="s">
        <v>35</v>
      </c>
      <c r="F19" s="2">
        <v>706.82</v>
      </c>
      <c r="G19" s="2">
        <v>1.5</v>
      </c>
      <c r="H19" s="2">
        <f t="shared" si="0"/>
        <v>1060.23</v>
      </c>
      <c r="I19" s="2">
        <f t="shared" si="1"/>
        <v>254.45519999999999</v>
      </c>
      <c r="J19" s="2">
        <f t="shared" si="2"/>
        <v>1314.6851999999999</v>
      </c>
      <c r="K19" s="2"/>
      <c r="L19" s="2"/>
      <c r="M19" s="2"/>
      <c r="N19" s="2"/>
      <c r="O19" s="2"/>
      <c r="P19" s="2">
        <v>706.82</v>
      </c>
      <c r="Q19" s="2">
        <v>1.5</v>
      </c>
      <c r="R19" s="5">
        <f t="shared" si="3"/>
        <v>1060.23</v>
      </c>
      <c r="S19" s="7">
        <f t="shared" si="4"/>
        <v>254.45519999999999</v>
      </c>
      <c r="T19" s="5">
        <f t="shared" si="5"/>
        <v>1314.6851999999999</v>
      </c>
    </row>
    <row r="20" spans="1:20" s="3" customFormat="1" ht="30" customHeight="1" x14ac:dyDescent="0.2">
      <c r="A20" s="9">
        <v>8</v>
      </c>
      <c r="B20" s="68"/>
      <c r="C20" s="4" t="s">
        <v>40</v>
      </c>
      <c r="D20" s="10" t="s">
        <v>41</v>
      </c>
      <c r="E20" s="29" t="s">
        <v>42</v>
      </c>
      <c r="F20" s="2">
        <v>5654.56</v>
      </c>
      <c r="G20" s="2">
        <v>0.45</v>
      </c>
      <c r="H20" s="2">
        <f t="shared" si="0"/>
        <v>2544.5520000000001</v>
      </c>
      <c r="I20" s="2">
        <f t="shared" si="1"/>
        <v>610.69248000000005</v>
      </c>
      <c r="J20" s="2">
        <f t="shared" si="2"/>
        <v>3155.2444800000003</v>
      </c>
      <c r="K20" s="2"/>
      <c r="L20" s="2"/>
      <c r="M20" s="2"/>
      <c r="N20" s="2"/>
      <c r="O20" s="2"/>
      <c r="P20" s="2">
        <v>5654.56</v>
      </c>
      <c r="Q20" s="2">
        <v>0.45</v>
      </c>
      <c r="R20" s="5">
        <f t="shared" si="3"/>
        <v>2544.5520000000001</v>
      </c>
      <c r="S20" s="7">
        <f t="shared" si="4"/>
        <v>610.69248000000005</v>
      </c>
      <c r="T20" s="5">
        <f t="shared" si="5"/>
        <v>3155.2444800000003</v>
      </c>
    </row>
    <row r="21" spans="1:20" s="3" customFormat="1" ht="30" customHeight="1" x14ac:dyDescent="0.2">
      <c r="A21" s="27">
        <v>9</v>
      </c>
      <c r="B21" s="68" t="s">
        <v>43</v>
      </c>
      <c r="C21" s="27" t="s">
        <v>44</v>
      </c>
      <c r="D21" s="10" t="s">
        <v>45</v>
      </c>
      <c r="E21" s="29" t="s">
        <v>35</v>
      </c>
      <c r="F21" s="2">
        <v>73.63</v>
      </c>
      <c r="G21" s="2">
        <v>220</v>
      </c>
      <c r="H21" s="2">
        <f t="shared" si="0"/>
        <v>16198.599999999999</v>
      </c>
      <c r="I21" s="2">
        <f t="shared" si="1"/>
        <v>3887.6639999999993</v>
      </c>
      <c r="J21" s="2">
        <f t="shared" si="2"/>
        <v>20086.263999999999</v>
      </c>
      <c r="K21" s="2"/>
      <c r="L21" s="2"/>
      <c r="M21" s="2"/>
      <c r="N21" s="2"/>
      <c r="O21" s="2"/>
      <c r="P21" s="2">
        <v>20.53</v>
      </c>
      <c r="Q21" s="2">
        <v>220</v>
      </c>
      <c r="R21" s="5">
        <f t="shared" si="3"/>
        <v>4516.6000000000004</v>
      </c>
      <c r="S21" s="7">
        <f t="shared" si="4"/>
        <v>1083.9840000000002</v>
      </c>
      <c r="T21" s="5">
        <f t="shared" si="5"/>
        <v>5600.5840000000007</v>
      </c>
    </row>
    <row r="22" spans="1:20" s="3" customFormat="1" ht="36" customHeight="1" x14ac:dyDescent="0.2">
      <c r="A22" s="9">
        <v>10</v>
      </c>
      <c r="B22" s="68"/>
      <c r="C22" s="27" t="s">
        <v>46</v>
      </c>
      <c r="D22" s="30" t="s">
        <v>47</v>
      </c>
      <c r="E22" s="29" t="s">
        <v>35</v>
      </c>
      <c r="F22" s="2">
        <v>207.76</v>
      </c>
      <c r="G22" s="2">
        <v>120</v>
      </c>
      <c r="H22" s="2">
        <f t="shared" si="0"/>
        <v>24931.199999999997</v>
      </c>
      <c r="I22" s="2">
        <f t="shared" si="1"/>
        <v>5983.4879999999994</v>
      </c>
      <c r="J22" s="2">
        <f t="shared" si="2"/>
        <v>30914.687999999995</v>
      </c>
      <c r="K22" s="2"/>
      <c r="L22" s="2"/>
      <c r="M22" s="2"/>
      <c r="N22" s="2"/>
      <c r="O22" s="2"/>
      <c r="P22" s="2">
        <v>59.69</v>
      </c>
      <c r="Q22" s="2">
        <v>120</v>
      </c>
      <c r="R22" s="5">
        <f t="shared" si="3"/>
        <v>7162.7999999999993</v>
      </c>
      <c r="S22" s="7">
        <f t="shared" si="4"/>
        <v>1719.0719999999997</v>
      </c>
      <c r="T22" s="5">
        <f t="shared" si="5"/>
        <v>8881.8719999999994</v>
      </c>
    </row>
    <row r="23" spans="1:20" s="3" customFormat="1" ht="30" customHeight="1" x14ac:dyDescent="0.2">
      <c r="A23" s="27">
        <v>11</v>
      </c>
      <c r="B23" s="68"/>
      <c r="C23" s="27" t="s">
        <v>48</v>
      </c>
      <c r="D23" s="30" t="s">
        <v>49</v>
      </c>
      <c r="E23" s="29" t="s">
        <v>35</v>
      </c>
      <c r="F23" s="2">
        <v>12.23</v>
      </c>
      <c r="G23" s="2">
        <v>100</v>
      </c>
      <c r="H23" s="2">
        <f t="shared" si="0"/>
        <v>1223</v>
      </c>
      <c r="I23" s="2">
        <f t="shared" si="1"/>
        <v>293.52</v>
      </c>
      <c r="J23" s="2">
        <f t="shared" si="2"/>
        <v>1516.52</v>
      </c>
      <c r="K23" s="2"/>
      <c r="L23" s="2"/>
      <c r="M23" s="2"/>
      <c r="N23" s="2"/>
      <c r="O23" s="2"/>
      <c r="P23" s="2">
        <v>12.23</v>
      </c>
      <c r="Q23" s="2">
        <v>100</v>
      </c>
      <c r="R23" s="5">
        <f t="shared" si="3"/>
        <v>1223</v>
      </c>
      <c r="S23" s="7">
        <f t="shared" si="4"/>
        <v>293.52</v>
      </c>
      <c r="T23" s="5">
        <f t="shared" si="5"/>
        <v>1516.52</v>
      </c>
    </row>
    <row r="24" spans="1:20" s="3" customFormat="1" ht="30" customHeight="1" x14ac:dyDescent="0.2">
      <c r="A24" s="9">
        <v>12</v>
      </c>
      <c r="B24" s="19" t="s">
        <v>50</v>
      </c>
      <c r="C24" s="4" t="s">
        <v>51</v>
      </c>
      <c r="D24" s="10" t="s">
        <v>52</v>
      </c>
      <c r="E24" s="29" t="s">
        <v>53</v>
      </c>
      <c r="F24" s="2">
        <v>102.78</v>
      </c>
      <c r="G24" s="2">
        <v>30</v>
      </c>
      <c r="H24" s="2">
        <f t="shared" si="0"/>
        <v>3083.4</v>
      </c>
      <c r="I24" s="2">
        <f t="shared" si="1"/>
        <v>740.01599999999996</v>
      </c>
      <c r="J24" s="2">
        <f t="shared" si="2"/>
        <v>3823.4160000000002</v>
      </c>
      <c r="K24" s="2"/>
      <c r="L24" s="2"/>
      <c r="M24" s="2"/>
      <c r="N24" s="2"/>
      <c r="O24" s="2"/>
      <c r="P24" s="2"/>
      <c r="Q24" s="2"/>
      <c r="R24" s="5"/>
      <c r="S24" s="7"/>
      <c r="T24" s="5"/>
    </row>
    <row r="25" spans="1:20" s="3" customFormat="1" ht="30" customHeight="1" x14ac:dyDescent="0.2">
      <c r="A25" s="27">
        <v>13</v>
      </c>
      <c r="B25" s="68" t="s">
        <v>54</v>
      </c>
      <c r="C25" s="27" t="s">
        <v>55</v>
      </c>
      <c r="D25" s="10" t="s">
        <v>56</v>
      </c>
      <c r="E25" s="29" t="s">
        <v>53</v>
      </c>
      <c r="F25" s="2">
        <v>3.6</v>
      </c>
      <c r="G25" s="2">
        <v>140</v>
      </c>
      <c r="H25" s="2">
        <f t="shared" si="0"/>
        <v>504</v>
      </c>
      <c r="I25" s="2">
        <f t="shared" si="1"/>
        <v>120.96</v>
      </c>
      <c r="J25" s="2">
        <f t="shared" si="2"/>
        <v>624.96</v>
      </c>
      <c r="K25" s="2"/>
      <c r="L25" s="2"/>
      <c r="M25" s="2"/>
      <c r="N25" s="2"/>
      <c r="O25" s="2"/>
      <c r="P25" s="2"/>
      <c r="Q25" s="2"/>
      <c r="R25" s="5"/>
      <c r="S25" s="7"/>
      <c r="T25" s="5"/>
    </row>
    <row r="26" spans="1:20" s="3" customFormat="1" ht="30" customHeight="1" x14ac:dyDescent="0.2">
      <c r="A26" s="9">
        <v>14</v>
      </c>
      <c r="B26" s="68"/>
      <c r="C26" s="27" t="s">
        <v>57</v>
      </c>
      <c r="D26" s="10" t="s">
        <v>58</v>
      </c>
      <c r="E26" s="29" t="s">
        <v>53</v>
      </c>
      <c r="F26" s="2">
        <v>2.4</v>
      </c>
      <c r="G26" s="2">
        <v>100</v>
      </c>
      <c r="H26" s="2">
        <f t="shared" si="0"/>
        <v>240</v>
      </c>
      <c r="I26" s="2">
        <f t="shared" si="1"/>
        <v>57.599999999999994</v>
      </c>
      <c r="J26" s="2">
        <f t="shared" si="2"/>
        <v>297.60000000000002</v>
      </c>
      <c r="K26" s="2"/>
      <c r="L26" s="2"/>
      <c r="M26" s="2"/>
      <c r="N26" s="2"/>
      <c r="O26" s="2"/>
      <c r="P26" s="2"/>
      <c r="Q26" s="2"/>
      <c r="R26" s="5"/>
      <c r="S26" s="7"/>
      <c r="T26" s="5"/>
    </row>
    <row r="27" spans="1:20" s="3" customFormat="1" ht="30" customHeight="1" x14ac:dyDescent="0.2">
      <c r="A27" s="27">
        <v>15</v>
      </c>
      <c r="B27" s="68"/>
      <c r="C27" s="27" t="s">
        <v>59</v>
      </c>
      <c r="D27" s="10" t="s">
        <v>60</v>
      </c>
      <c r="E27" s="29" t="s">
        <v>53</v>
      </c>
      <c r="F27" s="2">
        <v>1.2</v>
      </c>
      <c r="G27" s="2">
        <v>40</v>
      </c>
      <c r="H27" s="2">
        <f t="shared" si="0"/>
        <v>48</v>
      </c>
      <c r="I27" s="2">
        <f t="shared" si="1"/>
        <v>11.52</v>
      </c>
      <c r="J27" s="2">
        <f t="shared" si="2"/>
        <v>59.519999999999996</v>
      </c>
      <c r="K27" s="2"/>
      <c r="L27" s="2"/>
      <c r="M27" s="2"/>
      <c r="N27" s="2"/>
      <c r="O27" s="2"/>
      <c r="P27" s="2"/>
      <c r="Q27" s="2"/>
      <c r="R27" s="5"/>
      <c r="S27" s="7"/>
      <c r="T27" s="5"/>
    </row>
    <row r="28" spans="1:20" s="3" customFormat="1" ht="15.75" customHeight="1" x14ac:dyDescent="0.2">
      <c r="A28" s="9">
        <v>16</v>
      </c>
      <c r="B28" s="68"/>
      <c r="C28" s="27" t="s">
        <v>61</v>
      </c>
      <c r="D28" s="10" t="s">
        <v>62</v>
      </c>
      <c r="E28" s="29" t="s">
        <v>53</v>
      </c>
      <c r="F28" s="2">
        <v>13.48</v>
      </c>
      <c r="G28" s="2">
        <v>35</v>
      </c>
      <c r="H28" s="2">
        <f t="shared" si="0"/>
        <v>471.8</v>
      </c>
      <c r="I28" s="2">
        <f t="shared" si="1"/>
        <v>113.232</v>
      </c>
      <c r="J28" s="2">
        <f t="shared" si="2"/>
        <v>585.03200000000004</v>
      </c>
      <c r="K28" s="2"/>
      <c r="L28" s="2"/>
      <c r="M28" s="2"/>
      <c r="N28" s="2"/>
      <c r="O28" s="2"/>
      <c r="P28" s="2"/>
      <c r="Q28" s="2"/>
      <c r="R28" s="5"/>
      <c r="S28" s="7"/>
      <c r="T28" s="5"/>
    </row>
    <row r="29" spans="1:20" s="3" customFormat="1" ht="30" customHeight="1" x14ac:dyDescent="0.2">
      <c r="A29" s="27">
        <v>17</v>
      </c>
      <c r="B29" s="68"/>
      <c r="C29" s="27" t="s">
        <v>63</v>
      </c>
      <c r="D29" s="10" t="s">
        <v>64</v>
      </c>
      <c r="E29" s="29" t="s">
        <v>53</v>
      </c>
      <c r="F29" s="2">
        <v>9.36</v>
      </c>
      <c r="G29" s="2">
        <v>200</v>
      </c>
      <c r="H29" s="2">
        <f t="shared" si="0"/>
        <v>1872</v>
      </c>
      <c r="I29" s="2">
        <f t="shared" si="1"/>
        <v>449.28</v>
      </c>
      <c r="J29" s="2">
        <f t="shared" si="2"/>
        <v>2321.2799999999997</v>
      </c>
      <c r="K29" s="2"/>
      <c r="L29" s="2"/>
      <c r="M29" s="2"/>
      <c r="N29" s="2"/>
      <c r="O29" s="2"/>
      <c r="P29" s="2"/>
      <c r="Q29" s="2"/>
      <c r="R29" s="5"/>
      <c r="S29" s="7"/>
      <c r="T29" s="5"/>
    </row>
    <row r="30" spans="1:20" s="3" customFormat="1" ht="30" customHeight="1" x14ac:dyDescent="0.2">
      <c r="A30" s="9">
        <v>18</v>
      </c>
      <c r="B30" s="19" t="s">
        <v>65</v>
      </c>
      <c r="C30" s="27" t="s">
        <v>66</v>
      </c>
      <c r="D30" s="10" t="s">
        <v>67</v>
      </c>
      <c r="E30" s="29" t="s">
        <v>53</v>
      </c>
      <c r="F30" s="2">
        <v>35.4</v>
      </c>
      <c r="G30" s="2">
        <v>8</v>
      </c>
      <c r="H30" s="2">
        <f t="shared" si="0"/>
        <v>283.2</v>
      </c>
      <c r="I30" s="2">
        <f t="shared" si="1"/>
        <v>67.967999999999989</v>
      </c>
      <c r="J30" s="2">
        <f t="shared" si="2"/>
        <v>351.16800000000001</v>
      </c>
      <c r="K30" s="2"/>
      <c r="L30" s="2"/>
      <c r="M30" s="2"/>
      <c r="N30" s="2"/>
      <c r="O30" s="2"/>
      <c r="P30" s="2"/>
      <c r="Q30" s="2"/>
      <c r="R30" s="5"/>
      <c r="S30" s="7"/>
      <c r="T30" s="5"/>
    </row>
    <row r="31" spans="1:20" s="3" customFormat="1" ht="15" customHeight="1" x14ac:dyDescent="0.2">
      <c r="A31" s="27">
        <v>19</v>
      </c>
      <c r="B31" s="19" t="s">
        <v>68</v>
      </c>
      <c r="C31" s="27" t="s">
        <v>69</v>
      </c>
      <c r="D31" s="10" t="s">
        <v>70</v>
      </c>
      <c r="E31" s="31" t="s">
        <v>71</v>
      </c>
      <c r="F31" s="2">
        <v>14.96</v>
      </c>
      <c r="G31" s="2">
        <v>45</v>
      </c>
      <c r="H31" s="2">
        <f t="shared" si="0"/>
        <v>673.2</v>
      </c>
      <c r="I31" s="2">
        <f t="shared" si="1"/>
        <v>161.56800000000001</v>
      </c>
      <c r="J31" s="2">
        <f t="shared" si="2"/>
        <v>834.76800000000003</v>
      </c>
      <c r="K31" s="2"/>
      <c r="L31" s="2"/>
      <c r="M31" s="2"/>
      <c r="N31" s="2"/>
      <c r="O31" s="2"/>
      <c r="P31" s="2"/>
      <c r="Q31" s="2"/>
      <c r="R31" s="5"/>
      <c r="S31" s="7"/>
      <c r="T31" s="5"/>
    </row>
    <row r="32" spans="1:20" s="3" customFormat="1" ht="30" customHeight="1" x14ac:dyDescent="0.2">
      <c r="A32" s="9">
        <v>20</v>
      </c>
      <c r="B32" s="68" t="s">
        <v>72</v>
      </c>
      <c r="C32" s="27" t="s">
        <v>73</v>
      </c>
      <c r="D32" s="32" t="s">
        <v>74</v>
      </c>
      <c r="E32" s="29" t="s">
        <v>26</v>
      </c>
      <c r="F32" s="2">
        <v>128.94</v>
      </c>
      <c r="G32" s="2">
        <v>10</v>
      </c>
      <c r="H32" s="2">
        <f t="shared" si="0"/>
        <v>1289.4000000000001</v>
      </c>
      <c r="I32" s="2">
        <f t="shared" si="1"/>
        <v>309.45600000000002</v>
      </c>
      <c r="J32" s="2">
        <f t="shared" si="2"/>
        <v>1598.8560000000002</v>
      </c>
      <c r="K32" s="2"/>
      <c r="L32" s="2"/>
      <c r="M32" s="2"/>
      <c r="N32" s="2"/>
      <c r="O32" s="2"/>
      <c r="P32" s="2">
        <v>21.3</v>
      </c>
      <c r="Q32" s="2">
        <v>10</v>
      </c>
      <c r="R32" s="5">
        <f t="shared" si="3"/>
        <v>213</v>
      </c>
      <c r="S32" s="7">
        <f t="shared" si="4"/>
        <v>51.12</v>
      </c>
      <c r="T32" s="5">
        <f t="shared" si="5"/>
        <v>264.12</v>
      </c>
    </row>
    <row r="33" spans="1:20" s="3" customFormat="1" ht="49.5" customHeight="1" x14ac:dyDescent="0.2">
      <c r="A33" s="27">
        <v>21</v>
      </c>
      <c r="B33" s="68"/>
      <c r="C33" s="27" t="s">
        <v>75</v>
      </c>
      <c r="D33" s="32" t="s">
        <v>76</v>
      </c>
      <c r="E33" s="29" t="s">
        <v>53</v>
      </c>
      <c r="F33" s="2">
        <v>199.64</v>
      </c>
      <c r="G33" s="2">
        <v>30</v>
      </c>
      <c r="H33" s="2">
        <f t="shared" si="0"/>
        <v>5989.2</v>
      </c>
      <c r="I33" s="2">
        <f t="shared" si="1"/>
        <v>1437.4079999999999</v>
      </c>
      <c r="J33" s="2">
        <f t="shared" si="2"/>
        <v>7426.6080000000002</v>
      </c>
      <c r="K33" s="2"/>
      <c r="L33" s="2"/>
      <c r="M33" s="2"/>
      <c r="N33" s="2"/>
      <c r="O33" s="2"/>
      <c r="P33" s="2"/>
      <c r="Q33" s="2"/>
      <c r="R33" s="5"/>
      <c r="S33" s="7"/>
      <c r="T33" s="5"/>
    </row>
    <row r="34" spans="1:20" s="3" customFormat="1" ht="30" customHeight="1" x14ac:dyDescent="0.2">
      <c r="A34" s="9">
        <v>22</v>
      </c>
      <c r="B34" s="68"/>
      <c r="C34" s="27" t="s">
        <v>75</v>
      </c>
      <c r="D34" s="32" t="s">
        <v>77</v>
      </c>
      <c r="E34" s="29" t="s">
        <v>53</v>
      </c>
      <c r="F34" s="2">
        <v>62.33</v>
      </c>
      <c r="G34" s="2">
        <v>85</v>
      </c>
      <c r="H34" s="2">
        <f t="shared" si="0"/>
        <v>5298.05</v>
      </c>
      <c r="I34" s="2">
        <f t="shared" si="1"/>
        <v>1271.5319999999999</v>
      </c>
      <c r="J34" s="2">
        <f t="shared" si="2"/>
        <v>6569.5820000000003</v>
      </c>
      <c r="K34" s="2"/>
      <c r="L34" s="2"/>
      <c r="M34" s="2"/>
      <c r="N34" s="2"/>
      <c r="O34" s="2"/>
      <c r="P34" s="2">
        <v>25.33</v>
      </c>
      <c r="Q34" s="2">
        <v>85</v>
      </c>
      <c r="R34" s="5">
        <f t="shared" si="3"/>
        <v>2153.0499999999997</v>
      </c>
      <c r="S34" s="7">
        <f t="shared" si="4"/>
        <v>516.73199999999997</v>
      </c>
      <c r="T34" s="5">
        <f t="shared" si="5"/>
        <v>2669.7819999999997</v>
      </c>
    </row>
    <row r="35" spans="1:20" s="3" customFormat="1" ht="15" customHeight="1" x14ac:dyDescent="0.2">
      <c r="A35" s="27">
        <v>23</v>
      </c>
      <c r="B35" s="19" t="s">
        <v>78</v>
      </c>
      <c r="C35" s="27" t="s">
        <v>79</v>
      </c>
      <c r="D35" s="10" t="s">
        <v>80</v>
      </c>
      <c r="E35" s="29" t="s">
        <v>26</v>
      </c>
      <c r="F35" s="2">
        <v>122.57</v>
      </c>
      <c r="G35" s="2">
        <v>40</v>
      </c>
      <c r="H35" s="2">
        <f t="shared" si="0"/>
        <v>4902.7999999999993</v>
      </c>
      <c r="I35" s="2">
        <f t="shared" si="1"/>
        <v>1176.6719999999998</v>
      </c>
      <c r="J35" s="2">
        <f t="shared" si="2"/>
        <v>6079.4719999999988</v>
      </c>
      <c r="K35" s="2"/>
      <c r="L35" s="2"/>
      <c r="M35" s="2"/>
      <c r="N35" s="2"/>
      <c r="O35" s="2"/>
      <c r="P35" s="2"/>
      <c r="Q35" s="2"/>
      <c r="R35" s="5"/>
      <c r="S35" s="7"/>
      <c r="T35" s="5"/>
    </row>
    <row r="36" spans="1:20" s="3" customFormat="1" ht="30" customHeight="1" x14ac:dyDescent="0.2">
      <c r="A36" s="9">
        <v>24</v>
      </c>
      <c r="B36" s="19" t="s">
        <v>81</v>
      </c>
      <c r="C36" s="27" t="s">
        <v>82</v>
      </c>
      <c r="D36" s="10" t="s">
        <v>130</v>
      </c>
      <c r="E36" s="29" t="s">
        <v>22</v>
      </c>
      <c r="F36" s="2">
        <v>1</v>
      </c>
      <c r="G36" s="2">
        <v>4350</v>
      </c>
      <c r="H36" s="2">
        <f t="shared" si="0"/>
        <v>4350</v>
      </c>
      <c r="I36" s="2">
        <f t="shared" si="1"/>
        <v>1044</v>
      </c>
      <c r="J36" s="2">
        <f t="shared" si="2"/>
        <v>5394</v>
      </c>
      <c r="K36" s="2"/>
      <c r="L36" s="2"/>
      <c r="M36" s="2"/>
      <c r="N36" s="2"/>
      <c r="O36" s="2"/>
      <c r="P36" s="2"/>
      <c r="Q36" s="2"/>
      <c r="R36" s="5"/>
      <c r="S36" s="7"/>
      <c r="T36" s="5"/>
    </row>
    <row r="37" spans="1:20" s="3" customFormat="1" ht="30" customHeight="1" x14ac:dyDescent="0.2">
      <c r="A37" s="27">
        <v>25</v>
      </c>
      <c r="B37" s="68" t="s">
        <v>83</v>
      </c>
      <c r="C37" s="27" t="s">
        <v>84</v>
      </c>
      <c r="D37" s="30" t="s">
        <v>85</v>
      </c>
      <c r="E37" s="6" t="s">
        <v>86</v>
      </c>
      <c r="F37" s="2">
        <v>200</v>
      </c>
      <c r="G37" s="2">
        <v>15</v>
      </c>
      <c r="H37" s="2">
        <f t="shared" si="0"/>
        <v>3000</v>
      </c>
      <c r="I37" s="2">
        <f t="shared" si="1"/>
        <v>720</v>
      </c>
      <c r="J37" s="2">
        <f t="shared" si="2"/>
        <v>3720</v>
      </c>
      <c r="K37" s="2"/>
      <c r="L37" s="2"/>
      <c r="M37" s="2"/>
      <c r="N37" s="2"/>
      <c r="O37" s="2"/>
      <c r="P37" s="2"/>
      <c r="Q37" s="2"/>
      <c r="R37" s="5"/>
      <c r="S37" s="7"/>
      <c r="T37" s="5"/>
    </row>
    <row r="38" spans="1:20" s="3" customFormat="1" ht="30" customHeight="1" x14ac:dyDescent="0.2">
      <c r="A38" s="9">
        <v>26</v>
      </c>
      <c r="B38" s="68"/>
      <c r="C38" s="27" t="s">
        <v>87</v>
      </c>
      <c r="D38" s="30" t="s">
        <v>88</v>
      </c>
      <c r="E38" s="9" t="s">
        <v>86</v>
      </c>
      <c r="F38" s="2">
        <v>150</v>
      </c>
      <c r="G38" s="2">
        <v>20</v>
      </c>
      <c r="H38" s="2">
        <f t="shared" si="0"/>
        <v>3000</v>
      </c>
      <c r="I38" s="2">
        <f t="shared" si="1"/>
        <v>720</v>
      </c>
      <c r="J38" s="2">
        <f t="shared" si="2"/>
        <v>3720</v>
      </c>
      <c r="K38" s="2"/>
      <c r="L38" s="2"/>
      <c r="M38" s="2"/>
      <c r="N38" s="2"/>
      <c r="O38" s="2"/>
      <c r="P38" s="2"/>
      <c r="Q38" s="2"/>
      <c r="R38" s="5"/>
      <c r="S38" s="7"/>
      <c r="T38" s="5"/>
    </row>
    <row r="39" spans="1:20" s="3" customFormat="1" ht="15" customHeight="1" x14ac:dyDescent="0.2">
      <c r="A39" s="27">
        <v>27</v>
      </c>
      <c r="B39" s="68" t="s">
        <v>89</v>
      </c>
      <c r="C39" s="27" t="s">
        <v>90</v>
      </c>
      <c r="D39" s="10" t="s">
        <v>91</v>
      </c>
      <c r="E39" s="31" t="s">
        <v>22</v>
      </c>
      <c r="F39" s="2">
        <v>1</v>
      </c>
      <c r="G39" s="2">
        <v>1000</v>
      </c>
      <c r="H39" s="2">
        <f t="shared" si="0"/>
        <v>1000</v>
      </c>
      <c r="I39" s="2">
        <f t="shared" si="1"/>
        <v>240</v>
      </c>
      <c r="J39" s="2">
        <f t="shared" si="2"/>
        <v>1240</v>
      </c>
      <c r="K39" s="2"/>
      <c r="L39" s="2"/>
      <c r="M39" s="2"/>
      <c r="N39" s="2"/>
      <c r="O39" s="2"/>
      <c r="P39" s="2"/>
      <c r="Q39" s="2"/>
      <c r="R39" s="5"/>
      <c r="S39" s="7"/>
      <c r="T39" s="5"/>
    </row>
    <row r="40" spans="1:20" s="3" customFormat="1" ht="15" customHeight="1" x14ac:dyDescent="0.2">
      <c r="A40" s="9">
        <v>28</v>
      </c>
      <c r="B40" s="68"/>
      <c r="C40" s="27" t="s">
        <v>92</v>
      </c>
      <c r="D40" s="30" t="s">
        <v>93</v>
      </c>
      <c r="E40" s="9" t="s">
        <v>22</v>
      </c>
      <c r="F40" s="2">
        <v>1</v>
      </c>
      <c r="G40" s="2">
        <v>1000</v>
      </c>
      <c r="H40" s="2">
        <f t="shared" si="0"/>
        <v>1000</v>
      </c>
      <c r="I40" s="2">
        <f t="shared" si="1"/>
        <v>240</v>
      </c>
      <c r="J40" s="2">
        <f t="shared" si="2"/>
        <v>1240</v>
      </c>
      <c r="K40" s="2"/>
      <c r="L40" s="2"/>
      <c r="M40" s="2"/>
      <c r="N40" s="2"/>
      <c r="O40" s="2"/>
      <c r="P40" s="2">
        <v>1</v>
      </c>
      <c r="Q40" s="2">
        <v>500</v>
      </c>
      <c r="R40" s="5">
        <f t="shared" si="3"/>
        <v>500</v>
      </c>
      <c r="S40" s="7">
        <f t="shared" si="4"/>
        <v>120</v>
      </c>
      <c r="T40" s="5">
        <f t="shared" si="5"/>
        <v>620</v>
      </c>
    </row>
    <row r="41" spans="1:20" s="3" customFormat="1" ht="15" customHeight="1" x14ac:dyDescent="0.2">
      <c r="A41" s="27">
        <v>29</v>
      </c>
      <c r="B41" s="68" t="s">
        <v>94</v>
      </c>
      <c r="C41" s="27" t="s">
        <v>95</v>
      </c>
      <c r="D41" s="10" t="s">
        <v>96</v>
      </c>
      <c r="E41" s="31" t="s">
        <v>97</v>
      </c>
      <c r="F41" s="2">
        <v>10000</v>
      </c>
      <c r="G41" s="2">
        <v>1.7</v>
      </c>
      <c r="H41" s="2">
        <f t="shared" si="0"/>
        <v>17000</v>
      </c>
      <c r="I41" s="2">
        <f t="shared" si="1"/>
        <v>4080</v>
      </c>
      <c r="J41" s="2">
        <f t="shared" si="2"/>
        <v>21080</v>
      </c>
      <c r="K41" s="2"/>
      <c r="L41" s="2"/>
      <c r="M41" s="2"/>
      <c r="N41" s="2"/>
      <c r="O41" s="2"/>
      <c r="P41" s="2"/>
      <c r="Q41" s="2"/>
      <c r="R41" s="5"/>
      <c r="S41" s="2"/>
      <c r="T41" s="5"/>
    </row>
    <row r="42" spans="1:20" s="3" customFormat="1" ht="30" customHeight="1" x14ac:dyDescent="0.2">
      <c r="A42" s="9">
        <v>30</v>
      </c>
      <c r="B42" s="68"/>
      <c r="C42" s="27" t="s">
        <v>98</v>
      </c>
      <c r="D42" s="10" t="s">
        <v>99</v>
      </c>
      <c r="E42" s="31" t="s">
        <v>53</v>
      </c>
      <c r="F42" s="2">
        <v>230.61</v>
      </c>
      <c r="G42" s="2">
        <v>27</v>
      </c>
      <c r="H42" s="2">
        <f t="shared" si="0"/>
        <v>6226.47</v>
      </c>
      <c r="I42" s="2">
        <f t="shared" si="1"/>
        <v>1494.3528000000001</v>
      </c>
      <c r="J42" s="2">
        <f t="shared" si="2"/>
        <v>7720.8227999999999</v>
      </c>
      <c r="K42" s="2"/>
      <c r="L42" s="2"/>
      <c r="M42" s="2"/>
      <c r="N42" s="2"/>
      <c r="O42" s="2"/>
      <c r="P42" s="2"/>
      <c r="Q42" s="2"/>
      <c r="R42" s="5"/>
      <c r="S42" s="2"/>
      <c r="T42" s="5"/>
    </row>
    <row r="43" spans="1:20" s="3" customFormat="1" ht="15" customHeight="1" x14ac:dyDescent="0.2">
      <c r="A43" s="27">
        <v>31</v>
      </c>
      <c r="B43" s="68"/>
      <c r="C43" s="27" t="s">
        <v>100</v>
      </c>
      <c r="D43" s="10" t="s">
        <v>101</v>
      </c>
      <c r="E43" s="31" t="s">
        <v>71</v>
      </c>
      <c r="F43" s="2">
        <v>76.239999999999995</v>
      </c>
      <c r="G43" s="2">
        <v>50</v>
      </c>
      <c r="H43" s="2">
        <f t="shared" si="0"/>
        <v>3811.9999999999995</v>
      </c>
      <c r="I43" s="2">
        <f t="shared" si="1"/>
        <v>914.87999999999988</v>
      </c>
      <c r="J43" s="2">
        <f t="shared" si="2"/>
        <v>4726.8799999999992</v>
      </c>
      <c r="K43" s="2"/>
      <c r="L43" s="2"/>
      <c r="M43" s="2"/>
      <c r="N43" s="2"/>
      <c r="O43" s="2"/>
      <c r="P43" s="2"/>
      <c r="Q43" s="2"/>
      <c r="R43" s="5"/>
      <c r="S43" s="2"/>
      <c r="T43" s="5"/>
    </row>
    <row r="44" spans="1:20" s="3" customFormat="1" ht="15" customHeight="1" x14ac:dyDescent="0.2">
      <c r="A44" s="9">
        <v>32</v>
      </c>
      <c r="B44" s="68"/>
      <c r="C44" s="27" t="s">
        <v>102</v>
      </c>
      <c r="D44" s="10" t="s">
        <v>131</v>
      </c>
      <c r="E44" s="31" t="s">
        <v>103</v>
      </c>
      <c r="F44" s="2">
        <v>40</v>
      </c>
      <c r="G44" s="2">
        <v>30</v>
      </c>
      <c r="H44" s="2">
        <f t="shared" si="0"/>
        <v>1200</v>
      </c>
      <c r="I44" s="2">
        <f t="shared" si="1"/>
        <v>288</v>
      </c>
      <c r="J44" s="2">
        <f t="shared" si="2"/>
        <v>1488</v>
      </c>
      <c r="K44" s="2"/>
      <c r="L44" s="2"/>
      <c r="M44" s="2"/>
      <c r="N44" s="2"/>
      <c r="O44" s="2"/>
      <c r="P44" s="2"/>
      <c r="Q44" s="2"/>
      <c r="R44" s="5"/>
      <c r="S44" s="2"/>
      <c r="T44" s="5"/>
    </row>
    <row r="45" spans="1:20" s="3" customFormat="1" ht="15" customHeight="1" x14ac:dyDescent="0.2">
      <c r="A45" s="27">
        <v>33</v>
      </c>
      <c r="B45" s="68"/>
      <c r="C45" s="27" t="s">
        <v>104</v>
      </c>
      <c r="D45" s="10" t="s">
        <v>105</v>
      </c>
      <c r="E45" s="31" t="s">
        <v>22</v>
      </c>
      <c r="F45" s="2">
        <v>1</v>
      </c>
      <c r="G45" s="2">
        <v>2000</v>
      </c>
      <c r="H45" s="2">
        <f t="shared" si="0"/>
        <v>2000</v>
      </c>
      <c r="I45" s="2">
        <f t="shared" si="1"/>
        <v>480</v>
      </c>
      <c r="J45" s="2">
        <f t="shared" si="2"/>
        <v>2480</v>
      </c>
      <c r="K45" s="2"/>
      <c r="L45" s="2"/>
      <c r="M45" s="2"/>
      <c r="N45" s="2"/>
      <c r="O45" s="2"/>
      <c r="P45" s="2"/>
      <c r="Q45" s="2"/>
      <c r="R45" s="5"/>
      <c r="S45" s="2"/>
      <c r="T45" s="5"/>
    </row>
    <row r="46" spans="1:20" s="11" customFormat="1" ht="15" customHeight="1" x14ac:dyDescent="0.2">
      <c r="A46" s="69" t="s">
        <v>106</v>
      </c>
      <c r="B46" s="70"/>
      <c r="C46" s="70"/>
      <c r="D46" s="71"/>
      <c r="E46" s="25"/>
      <c r="F46" s="26"/>
      <c r="G46" s="26"/>
      <c r="H46" s="26">
        <f>SUM(H13:H45)</f>
        <v>147171.23199999999</v>
      </c>
      <c r="I46" s="26">
        <f t="shared" ref="I46:J46" si="6">SUM(I13:I45)</f>
        <v>35321.095679999984</v>
      </c>
      <c r="J46" s="26">
        <f t="shared" si="6"/>
        <v>182492.32768000002</v>
      </c>
      <c r="K46" s="26"/>
      <c r="L46" s="26"/>
      <c r="M46" s="26"/>
      <c r="N46" s="26"/>
      <c r="O46" s="26"/>
      <c r="P46" s="26"/>
      <c r="Q46" s="26"/>
      <c r="R46" s="26">
        <f>SUM(R13:R45)</f>
        <v>40019.962</v>
      </c>
      <c r="S46" s="26">
        <f t="shared" ref="S46:T46" si="7">SUM(S13:S45)</f>
        <v>9604.7908800000023</v>
      </c>
      <c r="T46" s="26">
        <f t="shared" si="7"/>
        <v>49624.752880000007</v>
      </c>
    </row>
    <row r="47" spans="1:20" s="3" customFormat="1" ht="15" customHeight="1" x14ac:dyDescent="0.2">
      <c r="A47" s="24" t="s">
        <v>132</v>
      </c>
      <c r="B47" s="24"/>
      <c r="C47" s="24"/>
      <c r="D47" s="37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</row>
    <row r="48" spans="1:20" s="3" customFormat="1" ht="15" customHeight="1" x14ac:dyDescent="0.2">
      <c r="A48" s="27">
        <v>35</v>
      </c>
      <c r="B48" s="74" t="s">
        <v>132</v>
      </c>
      <c r="C48" s="4">
        <v>1</v>
      </c>
      <c r="D48" s="10" t="s">
        <v>137</v>
      </c>
      <c r="E48" s="6" t="s">
        <v>107</v>
      </c>
      <c r="F48" s="8">
        <v>4</v>
      </c>
      <c r="G48" s="8">
        <v>500</v>
      </c>
      <c r="H48" s="8">
        <f>G48*F48</f>
        <v>2000</v>
      </c>
      <c r="I48" s="5">
        <f>H48*0.24</f>
        <v>480</v>
      </c>
      <c r="J48" s="33">
        <f>H48+I48</f>
        <v>2480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3" customFormat="1" ht="15" customHeight="1" x14ac:dyDescent="0.2">
      <c r="A49" s="27">
        <v>36</v>
      </c>
      <c r="B49" s="75"/>
      <c r="C49" s="4">
        <v>2</v>
      </c>
      <c r="D49" s="10" t="s">
        <v>108</v>
      </c>
      <c r="E49" s="6" t="s">
        <v>107</v>
      </c>
      <c r="F49" s="8">
        <v>1</v>
      </c>
      <c r="G49" s="8">
        <v>152.41999999999999</v>
      </c>
      <c r="H49" s="8">
        <f t="shared" ref="H49" si="8">G49*F49</f>
        <v>152.41999999999999</v>
      </c>
      <c r="I49" s="5">
        <f t="shared" ref="I49:I62" si="9">H49*0.24</f>
        <v>36.580799999999996</v>
      </c>
      <c r="J49" s="33">
        <f t="shared" ref="J49" si="10">H49+I49</f>
        <v>189.00079999999997</v>
      </c>
      <c r="K49" s="5"/>
      <c r="L49" s="5"/>
      <c r="M49" s="5"/>
      <c r="N49" s="5"/>
      <c r="O49" s="5"/>
      <c r="P49" s="8">
        <v>1</v>
      </c>
      <c r="Q49" s="8">
        <v>152.41999999999999</v>
      </c>
      <c r="R49" s="8">
        <f t="shared" ref="R49" si="11">Q49*P49</f>
        <v>152.41999999999999</v>
      </c>
      <c r="S49" s="5">
        <f t="shared" ref="S49" si="12">R49*0.24</f>
        <v>36.580799999999996</v>
      </c>
      <c r="T49" s="33">
        <f t="shared" ref="T49" si="13">R49+S49</f>
        <v>189.00079999999997</v>
      </c>
    </row>
    <row r="50" spans="1:20" s="3" customFormat="1" ht="15" customHeight="1" x14ac:dyDescent="0.2">
      <c r="A50" s="27">
        <v>37</v>
      </c>
      <c r="B50" s="75"/>
      <c r="C50" s="4">
        <v>3</v>
      </c>
      <c r="D50" s="10" t="s">
        <v>109</v>
      </c>
      <c r="E50" s="6" t="s">
        <v>107</v>
      </c>
      <c r="F50" s="8">
        <v>1</v>
      </c>
      <c r="G50" s="8">
        <v>483.06</v>
      </c>
      <c r="H50" s="8">
        <f>G50*F50</f>
        <v>483.06</v>
      </c>
      <c r="I50" s="5">
        <f t="shared" si="9"/>
        <v>115.9344</v>
      </c>
      <c r="J50" s="33">
        <f>H50+I50</f>
        <v>598.99440000000004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3" customFormat="1" ht="15" customHeight="1" x14ac:dyDescent="0.2">
      <c r="A51" s="27">
        <v>38</v>
      </c>
      <c r="B51" s="75"/>
      <c r="C51" s="4">
        <v>4</v>
      </c>
      <c r="D51" s="10" t="s">
        <v>110</v>
      </c>
      <c r="E51" s="6" t="s">
        <v>107</v>
      </c>
      <c r="F51" s="8">
        <v>3</v>
      </c>
      <c r="G51" s="8">
        <v>233.06</v>
      </c>
      <c r="H51" s="8">
        <f>G51*F51</f>
        <v>699.18000000000006</v>
      </c>
      <c r="I51" s="5">
        <f t="shared" si="9"/>
        <v>167.8032</v>
      </c>
      <c r="J51" s="33">
        <f>H51+I51</f>
        <v>866.98320000000012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3" customFormat="1" ht="15" customHeight="1" x14ac:dyDescent="0.2">
      <c r="A52" s="27">
        <v>39</v>
      </c>
      <c r="B52" s="75"/>
      <c r="C52" s="4">
        <v>5</v>
      </c>
      <c r="D52" s="10" t="s">
        <v>111</v>
      </c>
      <c r="E52" s="6" t="s">
        <v>107</v>
      </c>
      <c r="F52" s="8">
        <v>3</v>
      </c>
      <c r="G52" s="8">
        <v>539.52</v>
      </c>
      <c r="H52" s="8">
        <f t="shared" ref="H52" si="14">G52*F52</f>
        <v>1618.56</v>
      </c>
      <c r="I52" s="5">
        <f t="shared" si="9"/>
        <v>388.45439999999996</v>
      </c>
      <c r="J52" s="33">
        <f t="shared" ref="J52" si="15">H52+I52</f>
        <v>2007.0144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3" customFormat="1" ht="15" customHeight="1" x14ac:dyDescent="0.2">
      <c r="A53" s="27">
        <v>40</v>
      </c>
      <c r="B53" s="75"/>
      <c r="C53" s="4">
        <v>6</v>
      </c>
      <c r="D53" s="10" t="s">
        <v>112</v>
      </c>
      <c r="E53" s="6" t="s">
        <v>107</v>
      </c>
      <c r="F53" s="8">
        <v>5</v>
      </c>
      <c r="G53" s="8">
        <v>71.77</v>
      </c>
      <c r="H53" s="8">
        <f>G53*F53</f>
        <v>358.84999999999997</v>
      </c>
      <c r="I53" s="5">
        <f t="shared" si="9"/>
        <v>86.123999999999995</v>
      </c>
      <c r="J53" s="33">
        <f>H53+I53</f>
        <v>444.97399999999993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3" customFormat="1" ht="15" customHeight="1" x14ac:dyDescent="0.2">
      <c r="A54" s="27">
        <v>41</v>
      </c>
      <c r="B54" s="75"/>
      <c r="C54" s="4">
        <v>7</v>
      </c>
      <c r="D54" s="10" t="s">
        <v>113</v>
      </c>
      <c r="E54" s="6" t="s">
        <v>107</v>
      </c>
      <c r="F54" s="8">
        <v>3</v>
      </c>
      <c r="G54" s="8">
        <v>394.35</v>
      </c>
      <c r="H54" s="8">
        <f t="shared" ref="H54:H56" si="16">G54*F54</f>
        <v>1183.0500000000002</v>
      </c>
      <c r="I54" s="5">
        <f t="shared" si="9"/>
        <v>283.93200000000002</v>
      </c>
      <c r="J54" s="33">
        <f t="shared" ref="J54:J56" si="17">H54+I54</f>
        <v>1466.9820000000002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3" customFormat="1" ht="15" customHeight="1" x14ac:dyDescent="0.2">
      <c r="A55" s="27">
        <v>42</v>
      </c>
      <c r="B55" s="75"/>
      <c r="C55" s="4">
        <v>8</v>
      </c>
      <c r="D55" s="10" t="s">
        <v>114</v>
      </c>
      <c r="E55" s="6" t="s">
        <v>107</v>
      </c>
      <c r="F55" s="8">
        <v>3</v>
      </c>
      <c r="G55" s="8">
        <v>60.48</v>
      </c>
      <c r="H55" s="8">
        <f t="shared" si="16"/>
        <v>181.44</v>
      </c>
      <c r="I55" s="5">
        <f t="shared" si="9"/>
        <v>43.5456</v>
      </c>
      <c r="J55" s="33">
        <f t="shared" si="17"/>
        <v>224.98560000000001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3" customFormat="1" ht="15" customHeight="1" x14ac:dyDescent="0.2">
      <c r="A56" s="27">
        <v>43</v>
      </c>
      <c r="B56" s="75"/>
      <c r="C56" s="4">
        <v>9</v>
      </c>
      <c r="D56" s="10" t="s">
        <v>115</v>
      </c>
      <c r="E56" s="6" t="s">
        <v>107</v>
      </c>
      <c r="F56" s="8">
        <v>1</v>
      </c>
      <c r="G56" s="8">
        <v>68.55</v>
      </c>
      <c r="H56" s="8">
        <f t="shared" si="16"/>
        <v>68.55</v>
      </c>
      <c r="I56" s="5">
        <f t="shared" si="9"/>
        <v>16.451999999999998</v>
      </c>
      <c r="J56" s="33">
        <f t="shared" si="17"/>
        <v>85.001999999999995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3" customFormat="1" ht="15" customHeight="1" x14ac:dyDescent="0.2">
      <c r="A57" s="27">
        <v>44</v>
      </c>
      <c r="B57" s="75"/>
      <c r="C57" s="4">
        <v>10</v>
      </c>
      <c r="D57" s="10" t="s">
        <v>116</v>
      </c>
      <c r="E57" s="6" t="s">
        <v>107</v>
      </c>
      <c r="F57" s="8">
        <v>5</v>
      </c>
      <c r="G57" s="8">
        <v>31.45</v>
      </c>
      <c r="H57" s="8">
        <f>G57*F57</f>
        <v>157.25</v>
      </c>
      <c r="I57" s="5">
        <f t="shared" si="9"/>
        <v>37.74</v>
      </c>
      <c r="J57" s="33">
        <f>H57+I57</f>
        <v>194.99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3" customFormat="1" ht="15" customHeight="1" x14ac:dyDescent="0.2">
      <c r="A58" s="27">
        <v>45</v>
      </c>
      <c r="B58" s="75"/>
      <c r="C58" s="4">
        <v>11</v>
      </c>
      <c r="D58" s="10" t="s">
        <v>117</v>
      </c>
      <c r="E58" s="6" t="s">
        <v>107</v>
      </c>
      <c r="F58" s="8">
        <v>3</v>
      </c>
      <c r="G58" s="8">
        <v>152.41999999999999</v>
      </c>
      <c r="H58" s="8">
        <f>G58*F58</f>
        <v>457.26</v>
      </c>
      <c r="I58" s="5">
        <f t="shared" si="9"/>
        <v>109.74239999999999</v>
      </c>
      <c r="J58" s="33">
        <f>H58+I58</f>
        <v>567.00239999999997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3" customFormat="1" ht="15" customHeight="1" x14ac:dyDescent="0.2">
      <c r="A59" s="27">
        <v>46</v>
      </c>
      <c r="B59" s="75"/>
      <c r="C59" s="4">
        <v>12</v>
      </c>
      <c r="D59" s="10" t="s">
        <v>118</v>
      </c>
      <c r="E59" s="6" t="s">
        <v>107</v>
      </c>
      <c r="F59" s="8">
        <v>2</v>
      </c>
      <c r="G59" s="8">
        <v>125</v>
      </c>
      <c r="H59" s="8">
        <f t="shared" ref="H59" si="18">G59*F59</f>
        <v>250</v>
      </c>
      <c r="I59" s="5">
        <f t="shared" si="9"/>
        <v>60</v>
      </c>
      <c r="J59" s="33">
        <f t="shared" ref="J59" si="19">H59+I59</f>
        <v>310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3" customFormat="1" ht="30" customHeight="1" x14ac:dyDescent="0.2">
      <c r="A60" s="27">
        <v>47</v>
      </c>
      <c r="B60" s="75"/>
      <c r="C60" s="4">
        <v>13</v>
      </c>
      <c r="D60" s="10" t="s">
        <v>119</v>
      </c>
      <c r="E60" s="6" t="s">
        <v>120</v>
      </c>
      <c r="F60" s="8">
        <v>1</v>
      </c>
      <c r="G60" s="8">
        <v>900</v>
      </c>
      <c r="H60" s="8">
        <f>G60*F60</f>
        <v>900</v>
      </c>
      <c r="I60" s="5">
        <f t="shared" si="9"/>
        <v>216</v>
      </c>
      <c r="J60" s="33">
        <f>H60+I60</f>
        <v>1116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3" customFormat="1" ht="30" customHeight="1" x14ac:dyDescent="0.2">
      <c r="A61" s="27">
        <v>48</v>
      </c>
      <c r="B61" s="75"/>
      <c r="C61" s="4">
        <v>14</v>
      </c>
      <c r="D61" s="10" t="s">
        <v>121</v>
      </c>
      <c r="E61" s="6" t="s">
        <v>120</v>
      </c>
      <c r="F61" s="8">
        <v>1</v>
      </c>
      <c r="G61" s="8">
        <v>850</v>
      </c>
      <c r="H61" s="8">
        <f>G61*F61</f>
        <v>850</v>
      </c>
      <c r="I61" s="5">
        <f t="shared" si="9"/>
        <v>204</v>
      </c>
      <c r="J61" s="33">
        <f>H61+I61</f>
        <v>1054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3" customFormat="1" ht="15" customHeight="1" x14ac:dyDescent="0.2">
      <c r="A62" s="27">
        <v>49</v>
      </c>
      <c r="B62" s="75"/>
      <c r="C62" s="4">
        <v>15</v>
      </c>
      <c r="D62" s="10" t="s">
        <v>122</v>
      </c>
      <c r="E62" s="6" t="s">
        <v>120</v>
      </c>
      <c r="F62" s="8">
        <v>1</v>
      </c>
      <c r="G62" s="8">
        <v>3506.78</v>
      </c>
      <c r="H62" s="8">
        <f t="shared" ref="H62" si="20">G62*F62</f>
        <v>3506.78</v>
      </c>
      <c r="I62" s="5">
        <f t="shared" si="9"/>
        <v>841.62720000000002</v>
      </c>
      <c r="J62" s="33">
        <f t="shared" ref="J62" si="21">H62+I62</f>
        <v>4348.4072000000006</v>
      </c>
      <c r="K62" s="5"/>
      <c r="L62" s="5"/>
      <c r="M62" s="5"/>
      <c r="N62" s="5"/>
      <c r="O62" s="5"/>
      <c r="P62" s="8">
        <v>1</v>
      </c>
      <c r="Q62" s="8">
        <v>3506.78</v>
      </c>
      <c r="R62" s="8">
        <f t="shared" ref="R62" si="22">Q62*P62</f>
        <v>3506.78</v>
      </c>
      <c r="S62" s="5">
        <f t="shared" ref="S62" si="23">R62*0.24</f>
        <v>841.62720000000002</v>
      </c>
      <c r="T62" s="33">
        <f t="shared" ref="T62" si="24">R62+S62</f>
        <v>4348.4072000000006</v>
      </c>
    </row>
    <row r="63" spans="1:20" s="3" customFormat="1" ht="30" customHeight="1" x14ac:dyDescent="0.2">
      <c r="A63" s="27">
        <v>50</v>
      </c>
      <c r="B63" s="75"/>
      <c r="C63" s="4">
        <v>16</v>
      </c>
      <c r="D63" s="10"/>
      <c r="E63" s="6" t="s">
        <v>107</v>
      </c>
      <c r="F63" s="8"/>
      <c r="G63" s="8"/>
      <c r="H63" s="8"/>
      <c r="I63" s="5"/>
      <c r="J63" s="33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3" customFormat="1" ht="30" customHeight="1" x14ac:dyDescent="0.2">
      <c r="A64" s="27">
        <v>51</v>
      </c>
      <c r="B64" s="75"/>
      <c r="C64" s="4">
        <v>17</v>
      </c>
      <c r="D64" s="10"/>
      <c r="E64" s="6" t="s">
        <v>107</v>
      </c>
      <c r="F64" s="8"/>
      <c r="G64" s="8"/>
      <c r="H64" s="8"/>
      <c r="I64" s="5"/>
      <c r="J64" s="33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3" customFormat="1" ht="15" customHeight="1" x14ac:dyDescent="0.2">
      <c r="A65" s="27">
        <v>52</v>
      </c>
      <c r="B65" s="75"/>
      <c r="C65" s="4">
        <v>18</v>
      </c>
      <c r="D65" s="10"/>
      <c r="E65" s="6" t="s">
        <v>107</v>
      </c>
      <c r="F65" s="8"/>
      <c r="G65" s="8"/>
      <c r="H65" s="8"/>
      <c r="I65" s="5"/>
      <c r="J65" s="33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s="11" customFormat="1" ht="15" customHeight="1" x14ac:dyDescent="0.2">
      <c r="A66" s="69" t="s">
        <v>106</v>
      </c>
      <c r="B66" s="70"/>
      <c r="C66" s="70"/>
      <c r="D66" s="71"/>
      <c r="E66" s="25"/>
      <c r="F66" s="26"/>
      <c r="G66" s="26"/>
      <c r="H66" s="26">
        <f>SUM(H48:H65)</f>
        <v>12866.4</v>
      </c>
      <c r="I66" s="26">
        <f>SUM(I48:I65)</f>
        <v>3087.9359999999997</v>
      </c>
      <c r="J66" s="26">
        <f>SUM(J48:J65)</f>
        <v>15954.335999999999</v>
      </c>
      <c r="K66" s="26"/>
      <c r="L66" s="26"/>
      <c r="M66" s="26"/>
      <c r="N66" s="26"/>
      <c r="O66" s="26"/>
      <c r="P66" s="26"/>
      <c r="Q66" s="26"/>
      <c r="R66" s="26">
        <f>SUM(R48:R65)</f>
        <v>3659.2000000000003</v>
      </c>
      <c r="S66" s="26">
        <f>SUM(S48:S65)</f>
        <v>878.20799999999997</v>
      </c>
      <c r="T66" s="26">
        <f>SUM(T48:T65)</f>
        <v>4537.4080000000004</v>
      </c>
    </row>
    <row r="67" spans="1:20" s="3" customFormat="1" ht="15" customHeight="1" x14ac:dyDescent="0.2">
      <c r="A67" s="43" t="s">
        <v>133</v>
      </c>
      <c r="B67" s="43"/>
      <c r="C67" s="43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s="3" customFormat="1" ht="15" customHeight="1" x14ac:dyDescent="0.2">
      <c r="A68" s="27">
        <v>67</v>
      </c>
      <c r="B68" s="63" t="s">
        <v>136</v>
      </c>
      <c r="C68" s="9">
        <v>1</v>
      </c>
      <c r="D68" s="10" t="s">
        <v>123</v>
      </c>
      <c r="E68" s="34" t="s">
        <v>22</v>
      </c>
      <c r="F68" s="8">
        <v>1</v>
      </c>
      <c r="G68" s="8">
        <v>8000</v>
      </c>
      <c r="H68" s="8">
        <f>G68*F68</f>
        <v>8000</v>
      </c>
      <c r="I68" s="5">
        <f t="shared" ref="I68:I70" si="25">H68*0.24</f>
        <v>1920</v>
      </c>
      <c r="J68" s="33">
        <f>H68+I68</f>
        <v>9920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3" customFormat="1" ht="15" customHeight="1" x14ac:dyDescent="0.2">
      <c r="A69" s="27">
        <v>68</v>
      </c>
      <c r="B69" s="63"/>
      <c r="C69" s="9">
        <v>2</v>
      </c>
      <c r="D69" s="10" t="s">
        <v>124</v>
      </c>
      <c r="E69" s="34" t="s">
        <v>22</v>
      </c>
      <c r="F69" s="8">
        <v>1</v>
      </c>
      <c r="G69" s="8">
        <v>5000</v>
      </c>
      <c r="H69" s="8">
        <f>G69*F69</f>
        <v>5000</v>
      </c>
      <c r="I69" s="5">
        <f t="shared" si="25"/>
        <v>1200</v>
      </c>
      <c r="J69" s="33">
        <f>H69+I69</f>
        <v>6200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s="3" customFormat="1" ht="30" customHeight="1" x14ac:dyDescent="0.2">
      <c r="A70" s="27">
        <v>69</v>
      </c>
      <c r="B70" s="63"/>
      <c r="C70" s="9">
        <v>3</v>
      </c>
      <c r="D70" s="10" t="s">
        <v>125</v>
      </c>
      <c r="E70" s="34" t="s">
        <v>22</v>
      </c>
      <c r="F70" s="8">
        <v>1</v>
      </c>
      <c r="G70" s="8">
        <v>2000</v>
      </c>
      <c r="H70" s="8">
        <f>G70*F70</f>
        <v>2000</v>
      </c>
      <c r="I70" s="5">
        <f t="shared" si="25"/>
        <v>480</v>
      </c>
      <c r="J70" s="33">
        <f>H70+I70</f>
        <v>2480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11" customFormat="1" ht="15" customHeight="1" x14ac:dyDescent="0.2">
      <c r="A71" s="69" t="s">
        <v>106</v>
      </c>
      <c r="B71" s="70"/>
      <c r="C71" s="70"/>
      <c r="D71" s="71"/>
      <c r="E71" s="25"/>
      <c r="F71" s="26"/>
      <c r="G71" s="26"/>
      <c r="H71" s="26">
        <f>SUM(H68:H69)</f>
        <v>13000</v>
      </c>
      <c r="I71" s="26">
        <f t="shared" ref="I71:J71" si="26">SUM(I68:I69)</f>
        <v>3120</v>
      </c>
      <c r="J71" s="26">
        <f t="shared" si="26"/>
        <v>16120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s="21" customFormat="1" ht="15" customHeight="1" x14ac:dyDescent="0.2">
      <c r="A72" s="72" t="s">
        <v>126</v>
      </c>
      <c r="B72" s="72"/>
      <c r="C72" s="72"/>
      <c r="D72" s="72"/>
      <c r="E72" s="72"/>
      <c r="F72" s="73"/>
      <c r="G72" s="73"/>
      <c r="H72" s="35">
        <f>H71+H46+H66</f>
        <v>173037.63199999998</v>
      </c>
      <c r="I72" s="35">
        <f>I71+I46+I66</f>
        <v>41529.031679999985</v>
      </c>
      <c r="J72" s="35">
        <f>J71+J46+J66</f>
        <v>214566.66368000003</v>
      </c>
      <c r="K72" s="36"/>
      <c r="L72" s="36"/>
      <c r="M72" s="36"/>
      <c r="N72" s="36"/>
      <c r="O72" s="36"/>
      <c r="P72" s="36"/>
      <c r="Q72" s="36"/>
      <c r="R72" s="35">
        <f>R71+R46+R66</f>
        <v>43679.161999999997</v>
      </c>
      <c r="S72" s="35">
        <f>S71+S46+S66</f>
        <v>10482.998880000003</v>
      </c>
      <c r="T72" s="35">
        <f>T71+T46+T66</f>
        <v>54162.16088000001</v>
      </c>
    </row>
    <row r="73" spans="1:20" x14ac:dyDescent="0.2">
      <c r="A73" s="11"/>
      <c r="B73" s="11"/>
      <c r="C73" s="12"/>
      <c r="D73" s="11"/>
      <c r="E73" s="1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x14ac:dyDescent="0.2">
      <c r="A74" s="14" t="s">
        <v>16</v>
      </c>
      <c r="B74" s="14"/>
      <c r="C74" s="14"/>
      <c r="D74" s="14"/>
      <c r="E74" s="3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</sheetData>
  <mergeCells count="23">
    <mergeCell ref="A46:D46"/>
    <mergeCell ref="A71:D71"/>
    <mergeCell ref="A72:E72"/>
    <mergeCell ref="F72:G72"/>
    <mergeCell ref="B68:B70"/>
    <mergeCell ref="A66:D66"/>
    <mergeCell ref="B48:B65"/>
    <mergeCell ref="B39:B40"/>
    <mergeCell ref="B41:B45"/>
    <mergeCell ref="B17:B20"/>
    <mergeCell ref="B21:B23"/>
    <mergeCell ref="B25:B29"/>
    <mergeCell ref="B32:B34"/>
    <mergeCell ref="B37:B38"/>
    <mergeCell ref="B14:B16"/>
    <mergeCell ref="F9:J10"/>
    <mergeCell ref="K9:O10"/>
    <mergeCell ref="P9:T10"/>
    <mergeCell ref="A9:A11"/>
    <mergeCell ref="B9:B11"/>
    <mergeCell ref="C9:C11"/>
    <mergeCell ref="D9:D11"/>
    <mergeCell ref="E9:E11"/>
  </mergeCells>
  <printOptions horizontalCentered="1"/>
  <pageMargins left="0.39370078740157483" right="0.39370078740157483" top="0.39370078740157483" bottom="0.98425196850393704" header="0.19685039370078741" footer="0.19685039370078741"/>
  <pageSetup paperSize="9" scale="74" fitToHeight="0" orientation="landscape" useFirstPageNumber="1" r:id="rId1"/>
  <headerFooter>
    <oddHeader>&amp;L&amp;"Calibri,Κανονικά"&amp;F/&amp;A</oddHeader>
    <oddFooter>&amp;C&amp;G&amp;R&amp;"Calibri,Κανονικά"Σελίδα &amp;P από&amp;P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ΠΙΝΑΚΑΣ_1</vt:lpstr>
      <vt:lpstr>ΠΙΝΑΚΑΣ_1!Print_Area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Κώστας Δημούδης</dc:creator>
  <cp:lastModifiedBy>Ανδρέας</cp:lastModifiedBy>
  <cp:lastPrinted>2021-03-22T08:55:33Z</cp:lastPrinted>
  <dcterms:created xsi:type="dcterms:W3CDTF">2021-02-05T14:05:51Z</dcterms:created>
  <dcterms:modified xsi:type="dcterms:W3CDTF">2021-03-23T07:08:08Z</dcterms:modified>
</cp:coreProperties>
</file>